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en_skoroszyt" defaultThemeVersion="124226"/>
  <mc:AlternateContent xmlns:mc="http://schemas.openxmlformats.org/markup-compatibility/2006">
    <mc:Choice Requires="x15">
      <x15ac:absPath xmlns:x15ac="http://schemas.microsoft.com/office/spreadsheetml/2010/11/ac" url="\\TROJKA\private\zamowienia\Postępowania przetargowe\2022\(06-22) Jednorazówka UE\"/>
    </mc:Choice>
  </mc:AlternateContent>
  <xr:revisionPtr revIDLastSave="0" documentId="13_ncr:1_{427EB8D8-13BB-49D5-BB67-4B6ABECEFE7F}" xr6:coauthVersionLast="47" xr6:coauthVersionMax="47" xr10:uidLastSave="{00000000-0000-0000-0000-000000000000}"/>
  <bookViews>
    <workbookView xWindow="-120" yWindow="-120" windowWidth="29040" windowHeight="15840" tabRatio="733" firstSheet="37" activeTab="49" xr2:uid="{00000000-000D-0000-FFFF-FFFF00000000}"/>
  </bookViews>
  <sheets>
    <sheet name="Pakiet 1" sheetId="2" r:id="rId1"/>
    <sheet name="Pakiet 2" sheetId="3" r:id="rId2"/>
    <sheet name="Pakiet 3" sheetId="4" r:id="rId3"/>
    <sheet name="Pakiet 4" sheetId="5" r:id="rId4"/>
    <sheet name="Pakiet 5" sheetId="6" r:id="rId5"/>
    <sheet name="Pakiet 6" sheetId="7" r:id="rId6"/>
    <sheet name="Pakiet 7" sheetId="8" r:id="rId7"/>
    <sheet name="Pakiet 8" sheetId="97" r:id="rId8"/>
    <sheet name="Pakiet 9" sheetId="9" r:id="rId9"/>
    <sheet name="Pakiet 10" sheetId="10" r:id="rId10"/>
    <sheet name="Pakiet 11" sheetId="12" r:id="rId11"/>
    <sheet name="Pakiet 12" sheetId="13" r:id="rId12"/>
    <sheet name="Pakiet 13" sheetId="14" r:id="rId13"/>
    <sheet name="Pakiet 14" sheetId="15" r:id="rId14"/>
    <sheet name="Pakiet 15" sheetId="16" r:id="rId15"/>
    <sheet name="Pakiet 16" sheetId="17" r:id="rId16"/>
    <sheet name="Pakiet 17" sheetId="18" r:id="rId17"/>
    <sheet name="Pakiet 18" sheetId="20" r:id="rId18"/>
    <sheet name="Pakiet 19" sheetId="21" r:id="rId19"/>
    <sheet name="Pakiet 20" sheetId="22" r:id="rId20"/>
    <sheet name="Pakiet 21" sheetId="23" r:id="rId21"/>
    <sheet name="Pakiet 22" sheetId="24" r:id="rId22"/>
    <sheet name="Pakiet 23" sheetId="26" r:id="rId23"/>
    <sheet name="Pakiet 24" sheetId="94" r:id="rId24"/>
    <sheet name="Pakiet 25" sheetId="100" r:id="rId25"/>
    <sheet name="Pakiet 26" sheetId="27" r:id="rId26"/>
    <sheet name="Pakiet 27" sheetId="28" r:id="rId27"/>
    <sheet name="Pakiet 28" sheetId="29" r:id="rId28"/>
    <sheet name="Pakiet 29" sheetId="90" r:id="rId29"/>
    <sheet name="Pakiet 30" sheetId="30" r:id="rId30"/>
    <sheet name="Pakiet 31" sheetId="31" r:id="rId31"/>
    <sheet name="Pakiet 32" sheetId="32" r:id="rId32"/>
    <sheet name="Pakiet 33" sheetId="33" r:id="rId33"/>
    <sheet name="Pakiet 34" sheetId="34" r:id="rId34"/>
    <sheet name="Pakiet 35" sheetId="93" r:id="rId35"/>
    <sheet name="Pakiet 36" sheetId="91" r:id="rId36"/>
    <sheet name="Pakiet 37" sheetId="35" r:id="rId37"/>
    <sheet name="Pakiet 38" sheetId="36" r:id="rId38"/>
    <sheet name="Pakiet 39" sheetId="37" r:id="rId39"/>
    <sheet name="Pakiet 40" sheetId="38" r:id="rId40"/>
    <sheet name="Pakiet 41" sheetId="39" r:id="rId41"/>
    <sheet name="Pakiet 42" sheetId="40" r:id="rId42"/>
    <sheet name="Pakiet 43" sheetId="42" r:id="rId43"/>
    <sheet name="Pakiet 44" sheetId="89" r:id="rId44"/>
    <sheet name="Pakiet 45" sheetId="45" r:id="rId45"/>
    <sheet name="Pakiet 46" sheetId="46" r:id="rId46"/>
    <sheet name="Pakiet 47" sheetId="47" r:id="rId47"/>
    <sheet name="Pakiet 48" sheetId="48" r:id="rId48"/>
    <sheet name="Pakiet 49" sheetId="49" r:id="rId49"/>
    <sheet name="Pakiet 50" sheetId="50" r:id="rId50"/>
    <sheet name="Pakiet 51" sheetId="51" r:id="rId51"/>
    <sheet name="Pakiet 52" sheetId="52" r:id="rId52"/>
    <sheet name="Pakiet 53" sheetId="101" r:id="rId53"/>
    <sheet name="Pakiet 54" sheetId="54" r:id="rId54"/>
    <sheet name="Pakiet 55" sheetId="53" r:id="rId55"/>
    <sheet name="Pakiet 56" sheetId="55" r:id="rId56"/>
    <sheet name="Pakiet 57" sheetId="56" r:id="rId57"/>
    <sheet name="Pakiet 58" sheetId="58" r:id="rId58"/>
    <sheet name="Pakiet 59" sheetId="59" r:id="rId59"/>
    <sheet name="Pakiet 60" sheetId="60" r:id="rId60"/>
    <sheet name="Pakiet 61" sheetId="61" r:id="rId61"/>
    <sheet name="Pakiet 62" sheetId="62" r:id="rId62"/>
    <sheet name="Pakiet 63" sheetId="63" r:id="rId63"/>
    <sheet name="Pakiet 64" sheetId="64" r:id="rId64"/>
    <sheet name="Pakiet 65" sheetId="65" r:id="rId65"/>
    <sheet name="Pakiet 66" sheetId="66" r:id="rId66"/>
    <sheet name="Pakiet 67" sheetId="67" r:id="rId67"/>
    <sheet name="Pakiet 68" sheetId="68" r:id="rId68"/>
    <sheet name="Pakiet 69" sheetId="69" r:id="rId69"/>
    <sheet name="Pakiet 70" sheetId="99" r:id="rId70"/>
    <sheet name="Pakiet 71" sheetId="72" r:id="rId71"/>
    <sheet name="Pakiet 72" sheetId="73" r:id="rId72"/>
    <sheet name="Pakiet 73" sheetId="74" r:id="rId73"/>
    <sheet name="Pakiet 74" sheetId="75" r:id="rId74"/>
    <sheet name="Pakiet 75" sheetId="76" r:id="rId75"/>
    <sheet name="Pakiet 76" sheetId="77" r:id="rId76"/>
    <sheet name="Pakiet 77" sheetId="78" r:id="rId77"/>
    <sheet name="Pakiet 78" sheetId="79" r:id="rId78"/>
    <sheet name="Pakiet 79" sheetId="85" r:id="rId79"/>
    <sheet name="Pakiet 80" sheetId="88" r:id="rId80"/>
    <sheet name="Pakiet 81" sheetId="96" r:id="rId81"/>
    <sheet name="Pakiet 82" sheetId="98" r:id="rId82"/>
    <sheet name="Pakiet 83" sheetId="104" r:id="rId83"/>
    <sheet name="Pakiet 84" sheetId="105" r:id="rId84"/>
    <sheet name="Pakiet 85" sheetId="106" r:id="rId85"/>
    <sheet name="Pakiet 86" sheetId="107" r:id="rId86"/>
  </sheets>
  <definedNames>
    <definedName name="_xlnm.Print_Area" localSheetId="0">'Pakiet 1'!$A$6:$K$16</definedName>
    <definedName name="_xlnm.Print_Area" localSheetId="12">'Pakiet 13'!$A$6:$K$19</definedName>
    <definedName name="_xlnm.Print_Area" localSheetId="42">'Pakiet 43'!$A$6:$K$19</definedName>
    <definedName name="_xlnm.Print_Area" localSheetId="44">'Pakiet 45'!$A$6:$K$17</definedName>
    <definedName name="_xlnm.Print_Area" localSheetId="59">'Pakiet 60'!$A$6:$K$22</definedName>
    <definedName name="_xlnm.Print_Area" localSheetId="62">'Pakiet 63'!$A$6:$K$14</definedName>
    <definedName name="_xlnm.Print_Area" localSheetId="8">'Pakiet 9'!$A$6:$K$13</definedName>
    <definedName name="OLE_LINK1" localSheetId="38">'Pakiet 39'!$B$13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7" i="37" l="1"/>
  <c r="J27" i="37" s="1"/>
  <c r="K27" i="37" s="1"/>
  <c r="J26" i="37"/>
  <c r="H26" i="37"/>
  <c r="K26" i="37" s="1"/>
  <c r="H25" i="37"/>
  <c r="J24" i="37"/>
  <c r="K24" i="37" s="1"/>
  <c r="H24" i="37"/>
  <c r="H23" i="37"/>
  <c r="J23" i="37" s="1"/>
  <c r="K23" i="37" s="1"/>
  <c r="H22" i="37"/>
  <c r="H20" i="37"/>
  <c r="K19" i="37"/>
  <c r="J19" i="37"/>
  <c r="H19" i="37"/>
  <c r="J18" i="37"/>
  <c r="K18" i="37" s="1"/>
  <c r="H18" i="37"/>
  <c r="H17" i="37"/>
  <c r="H15" i="37"/>
  <c r="K14" i="37"/>
  <c r="J14" i="37"/>
  <c r="H14" i="37"/>
  <c r="J13" i="37"/>
  <c r="K13" i="37" s="1"/>
  <c r="H13" i="37"/>
  <c r="H12" i="37"/>
  <c r="J12" i="37" s="1"/>
  <c r="K15" i="37" l="1"/>
  <c r="K25" i="37"/>
  <c r="J17" i="37"/>
  <c r="K17" i="37" s="1"/>
  <c r="J22" i="37"/>
  <c r="K22" i="37" s="1"/>
  <c r="K12" i="37"/>
  <c r="J15" i="37"/>
  <c r="J20" i="37"/>
  <c r="K20" i="37" s="1"/>
  <c r="J25" i="37"/>
  <c r="H28" i="37"/>
  <c r="K28" i="37" l="1"/>
  <c r="H11" i="3" l="1"/>
  <c r="J11" i="3" s="1"/>
  <c r="H12" i="107"/>
  <c r="H13" i="107" s="1"/>
  <c r="H11" i="107"/>
  <c r="J11" i="107" s="1"/>
  <c r="K11" i="107" s="1"/>
  <c r="H12" i="106"/>
  <c r="H11" i="106"/>
  <c r="J11" i="106" s="1"/>
  <c r="K11" i="106" s="1"/>
  <c r="K11" i="3" l="1"/>
  <c r="J12" i="107"/>
  <c r="K12" i="107" s="1"/>
  <c r="K13" i="107" s="1"/>
  <c r="J12" i="106"/>
  <c r="K12" i="106" s="1"/>
  <c r="H13" i="106" l="1"/>
  <c r="H26" i="105" l="1"/>
  <c r="H25" i="105"/>
  <c r="J25" i="105" s="1"/>
  <c r="H24" i="105"/>
  <c r="J24" i="105" s="1"/>
  <c r="K24" i="105" s="1"/>
  <c r="H23" i="105"/>
  <c r="H22" i="105"/>
  <c r="H21" i="105"/>
  <c r="J21" i="105" s="1"/>
  <c r="H20" i="105"/>
  <c r="J20" i="105" s="1"/>
  <c r="K20" i="105" s="1"/>
  <c r="H19" i="105"/>
  <c r="J19" i="105" s="1"/>
  <c r="H18" i="105"/>
  <c r="J18" i="105" s="1"/>
  <c r="K18" i="105" s="1"/>
  <c r="H17" i="105"/>
  <c r="J17" i="105" s="1"/>
  <c r="K17" i="105" s="1"/>
  <c r="H16" i="105"/>
  <c r="H15" i="105"/>
  <c r="H14" i="105"/>
  <c r="H13" i="105"/>
  <c r="J13" i="105" s="1"/>
  <c r="K13" i="105" s="1"/>
  <c r="H12" i="105"/>
  <c r="H11" i="105"/>
  <c r="H17" i="104"/>
  <c r="J17" i="104" s="1"/>
  <c r="H18" i="104"/>
  <c r="H16" i="104"/>
  <c r="J16" i="104" s="1"/>
  <c r="K16" i="104" s="1"/>
  <c r="H15" i="104"/>
  <c r="J15" i="104" s="1"/>
  <c r="K15" i="104" s="1"/>
  <c r="H14" i="104"/>
  <c r="H13" i="104"/>
  <c r="J13" i="104" s="1"/>
  <c r="H12" i="104"/>
  <c r="J12" i="104" s="1"/>
  <c r="K12" i="104" s="1"/>
  <c r="H11" i="104"/>
  <c r="H19" i="104" s="1"/>
  <c r="H21" i="4"/>
  <c r="J21" i="4" s="1"/>
  <c r="H20" i="4"/>
  <c r="J20" i="4" s="1"/>
  <c r="H19" i="4"/>
  <c r="H18" i="4"/>
  <c r="J18" i="4" s="1"/>
  <c r="K18" i="4" s="1"/>
  <c r="H13" i="63"/>
  <c r="H27" i="105" l="1"/>
  <c r="K13" i="106"/>
  <c r="J14" i="105"/>
  <c r="K14" i="105" s="1"/>
  <c r="J26" i="105"/>
  <c r="K26" i="105" s="1"/>
  <c r="K25" i="105"/>
  <c r="J23" i="105"/>
  <c r="K23" i="105" s="1"/>
  <c r="K21" i="105"/>
  <c r="K19" i="105"/>
  <c r="J22" i="105"/>
  <c r="K22" i="105" s="1"/>
  <c r="J12" i="105"/>
  <c r="K12" i="105" s="1"/>
  <c r="J16" i="105"/>
  <c r="K16" i="105" s="1"/>
  <c r="J11" i="105"/>
  <c r="K11" i="105" s="1"/>
  <c r="J15" i="105"/>
  <c r="K15" i="105" s="1"/>
  <c r="K17" i="104"/>
  <c r="J18" i="104"/>
  <c r="K18" i="104" s="1"/>
  <c r="K13" i="104"/>
  <c r="J14" i="104"/>
  <c r="K14" i="104" s="1"/>
  <c r="J11" i="104"/>
  <c r="K11" i="104" s="1"/>
  <c r="K21" i="4"/>
  <c r="J19" i="4"/>
  <c r="K19" i="4" s="1"/>
  <c r="K20" i="4"/>
  <c r="J13" i="63"/>
  <c r="K13" i="63" s="1"/>
  <c r="K27" i="105" l="1"/>
  <c r="K19" i="104"/>
  <c r="H11" i="101"/>
  <c r="H12" i="101" s="1"/>
  <c r="J11" i="101" l="1"/>
  <c r="K11" i="101" s="1"/>
  <c r="K12" i="101" l="1"/>
  <c r="H13" i="100" l="1"/>
  <c r="H12" i="100"/>
  <c r="H11" i="100"/>
  <c r="J11" i="100" s="1"/>
  <c r="K11" i="100" s="1"/>
  <c r="J13" i="100" l="1"/>
  <c r="K13" i="100" s="1"/>
  <c r="J12" i="100"/>
  <c r="K12" i="100" s="1"/>
  <c r="H29" i="6" l="1"/>
  <c r="J29" i="6" l="1"/>
  <c r="K29" i="6" s="1"/>
  <c r="H27" i="99" l="1"/>
  <c r="H26" i="99"/>
  <c r="J26" i="99" s="1"/>
  <c r="K26" i="99" s="1"/>
  <c r="J16" i="99"/>
  <c r="K16" i="99" s="1"/>
  <c r="J17" i="99"/>
  <c r="K17" i="99" s="1"/>
  <c r="H19" i="99"/>
  <c r="J19" i="99" s="1"/>
  <c r="H20" i="99"/>
  <c r="J20" i="99" s="1"/>
  <c r="K20" i="99" s="1"/>
  <c r="H21" i="99"/>
  <c r="J21" i="99" s="1"/>
  <c r="K21" i="99" s="1"/>
  <c r="H22" i="99"/>
  <c r="J22" i="99" s="1"/>
  <c r="H23" i="99"/>
  <c r="J23" i="99" s="1"/>
  <c r="H24" i="99"/>
  <c r="J24" i="99" s="1"/>
  <c r="K24" i="99" s="1"/>
  <c r="H28" i="99"/>
  <c r="J28" i="99" s="1"/>
  <c r="K28" i="99" s="1"/>
  <c r="H14" i="99"/>
  <c r="J14" i="99" s="1"/>
  <c r="K14" i="99" s="1"/>
  <c r="H13" i="99"/>
  <c r="H12" i="99"/>
  <c r="H12" i="48"/>
  <c r="H11" i="98"/>
  <c r="H12" i="98" s="1"/>
  <c r="H11" i="97"/>
  <c r="H12" i="97" s="1"/>
  <c r="H11" i="96"/>
  <c r="J11" i="96" s="1"/>
  <c r="H37" i="6"/>
  <c r="J37" i="6" s="1"/>
  <c r="J12" i="48" l="1"/>
  <c r="K12" i="48" s="1"/>
  <c r="K37" i="6"/>
  <c r="J27" i="99"/>
  <c r="K27" i="99" s="1"/>
  <c r="K23" i="99"/>
  <c r="K19" i="99"/>
  <c r="K22" i="99"/>
  <c r="J13" i="99"/>
  <c r="K13" i="99" s="1"/>
  <c r="J12" i="99"/>
  <c r="K12" i="99" s="1"/>
  <c r="J11" i="98"/>
  <c r="K11" i="98" s="1"/>
  <c r="K12" i="98" s="1"/>
  <c r="J11" i="97"/>
  <c r="K11" i="97" s="1"/>
  <c r="K12" i="97" s="1"/>
  <c r="K11" i="96"/>
  <c r="H12" i="96"/>
  <c r="K12" i="96" l="1"/>
  <c r="H11" i="93"/>
  <c r="J11" i="93" s="1"/>
  <c r="K11" i="93" s="1"/>
  <c r="H20" i="7"/>
  <c r="H13" i="94"/>
  <c r="H12" i="94"/>
  <c r="H11" i="94"/>
  <c r="J11" i="94" s="1"/>
  <c r="K11" i="94" s="1"/>
  <c r="H11" i="91"/>
  <c r="H12" i="93"/>
  <c r="H14" i="94" l="1"/>
  <c r="J13" i="94"/>
  <c r="K13" i="94" s="1"/>
  <c r="J12" i="94"/>
  <c r="K12" i="94" s="1"/>
  <c r="H13" i="93"/>
  <c r="J12" i="93"/>
  <c r="K12" i="93" s="1"/>
  <c r="K13" i="93" s="1"/>
  <c r="K14" i="94" l="1"/>
  <c r="J11" i="91"/>
  <c r="K11" i="91" s="1"/>
  <c r="H11" i="90"/>
  <c r="J11" i="90" s="1"/>
  <c r="K11" i="90" s="1"/>
  <c r="H11" i="89" l="1"/>
  <c r="J11" i="89" l="1"/>
  <c r="K11" i="89" s="1"/>
  <c r="H12" i="89" l="1"/>
  <c r="K12" i="89" l="1"/>
  <c r="H57" i="24" l="1"/>
  <c r="J57" i="24" s="1"/>
  <c r="K57" i="24" s="1"/>
  <c r="H26" i="4" l="1"/>
  <c r="H18" i="8" l="1"/>
  <c r="J18" i="8" l="1"/>
  <c r="K18" i="8" s="1"/>
  <c r="H13" i="88"/>
  <c r="H12" i="88"/>
  <c r="H22" i="62"/>
  <c r="J22" i="62" s="1"/>
  <c r="H23" i="62"/>
  <c r="J23" i="62" s="1"/>
  <c r="H24" i="62"/>
  <c r="J24" i="62" s="1"/>
  <c r="K24" i="62" s="1"/>
  <c r="H25" i="62"/>
  <c r="J25" i="62" s="1"/>
  <c r="K25" i="62" s="1"/>
  <c r="H26" i="62"/>
  <c r="J26" i="62" s="1"/>
  <c r="H27" i="62"/>
  <c r="J27" i="62" s="1"/>
  <c r="K27" i="62" s="1"/>
  <c r="H13" i="85"/>
  <c r="H12" i="85"/>
  <c r="H11" i="85"/>
  <c r="H14" i="85" l="1"/>
  <c r="H14" i="88"/>
  <c r="J13" i="88"/>
  <c r="K13" i="88" s="1"/>
  <c r="J12" i="88"/>
  <c r="K12" i="88" s="1"/>
  <c r="K26" i="62"/>
  <c r="K22" i="62"/>
  <c r="K23" i="62"/>
  <c r="J13" i="85"/>
  <c r="K13" i="85" s="1"/>
  <c r="J12" i="85"/>
  <c r="K12" i="85" s="1"/>
  <c r="J11" i="85"/>
  <c r="K11" i="85" s="1"/>
  <c r="K14" i="85" l="1"/>
  <c r="K14" i="88"/>
  <c r="H15" i="35"/>
  <c r="J15" i="35" s="1"/>
  <c r="K15" i="35" s="1"/>
  <c r="H13" i="6"/>
  <c r="J13" i="6" l="1"/>
  <c r="K13" i="6" s="1"/>
  <c r="H12" i="79"/>
  <c r="H11" i="79"/>
  <c r="H11" i="78"/>
  <c r="H12" i="78" s="1"/>
  <c r="H12" i="77"/>
  <c r="J12" i="77" s="1"/>
  <c r="H11" i="77"/>
  <c r="J11" i="77" s="1"/>
  <c r="K11" i="77" s="1"/>
  <c r="H15" i="76"/>
  <c r="H14" i="76"/>
  <c r="H13" i="76"/>
  <c r="J13" i="76" s="1"/>
  <c r="H12" i="76"/>
  <c r="J12" i="76" s="1"/>
  <c r="H11" i="76"/>
  <c r="H11" i="75"/>
  <c r="H12" i="75" s="1"/>
  <c r="H22" i="74"/>
  <c r="H21" i="74"/>
  <c r="J21" i="74" s="1"/>
  <c r="K21" i="74" s="1"/>
  <c r="H20" i="74"/>
  <c r="J20" i="74" s="1"/>
  <c r="K20" i="74" s="1"/>
  <c r="H19" i="74"/>
  <c r="J19" i="74" s="1"/>
  <c r="H18" i="74"/>
  <c r="H17" i="74"/>
  <c r="J17" i="74" s="1"/>
  <c r="K17" i="74" s="1"/>
  <c r="H16" i="74"/>
  <c r="J16" i="74" s="1"/>
  <c r="K16" i="74" s="1"/>
  <c r="H15" i="74"/>
  <c r="J15" i="74" s="1"/>
  <c r="H14" i="74"/>
  <c r="H13" i="74"/>
  <c r="J13" i="74" s="1"/>
  <c r="K13" i="74" s="1"/>
  <c r="H12" i="74"/>
  <c r="J12" i="74" s="1"/>
  <c r="K12" i="74" s="1"/>
  <c r="H11" i="74"/>
  <c r="J11" i="74" s="1"/>
  <c r="H13" i="73"/>
  <c r="J13" i="73" s="1"/>
  <c r="H12" i="73"/>
  <c r="H11" i="73"/>
  <c r="J11" i="73" s="1"/>
  <c r="K11" i="73" s="1"/>
  <c r="H11" i="72"/>
  <c r="H12" i="72" s="1"/>
  <c r="H21" i="69"/>
  <c r="J21" i="69" s="1"/>
  <c r="H20" i="69"/>
  <c r="H19" i="69"/>
  <c r="J19" i="69" s="1"/>
  <c r="K19" i="69" s="1"/>
  <c r="H18" i="69"/>
  <c r="J18" i="69" s="1"/>
  <c r="K18" i="69" s="1"/>
  <c r="H17" i="69"/>
  <c r="H16" i="69"/>
  <c r="H15" i="69"/>
  <c r="J15" i="69" s="1"/>
  <c r="K15" i="69" s="1"/>
  <c r="H14" i="69"/>
  <c r="J14" i="69" s="1"/>
  <c r="K14" i="69" s="1"/>
  <c r="H13" i="69"/>
  <c r="J13" i="69" s="1"/>
  <c r="H12" i="69"/>
  <c r="H11" i="69"/>
  <c r="J11" i="69" s="1"/>
  <c r="K11" i="69" s="1"/>
  <c r="H11" i="68"/>
  <c r="H12" i="68" s="1"/>
  <c r="H16" i="67"/>
  <c r="J16" i="67" s="1"/>
  <c r="H15" i="67"/>
  <c r="H14" i="67"/>
  <c r="J14" i="67" s="1"/>
  <c r="K14" i="67" s="1"/>
  <c r="H13" i="67"/>
  <c r="J13" i="67" s="1"/>
  <c r="K13" i="67" s="1"/>
  <c r="H12" i="67"/>
  <c r="J12" i="67" s="1"/>
  <c r="H11" i="67"/>
  <c r="H12" i="66"/>
  <c r="H11" i="66"/>
  <c r="H11" i="65"/>
  <c r="H12" i="65" s="1"/>
  <c r="H13" i="64"/>
  <c r="H12" i="64"/>
  <c r="H11" i="64"/>
  <c r="J11" i="64" s="1"/>
  <c r="K11" i="64" s="1"/>
  <c r="H12" i="63"/>
  <c r="J12" i="63" s="1"/>
  <c r="K12" i="63" s="1"/>
  <c r="H11" i="63"/>
  <c r="H21" i="62"/>
  <c r="H20" i="62"/>
  <c r="J20" i="62" s="1"/>
  <c r="K20" i="62" s="1"/>
  <c r="H19" i="62"/>
  <c r="J19" i="62" s="1"/>
  <c r="K19" i="62" s="1"/>
  <c r="H18" i="62"/>
  <c r="H17" i="62"/>
  <c r="H16" i="62"/>
  <c r="J16" i="62" s="1"/>
  <c r="K16" i="62" s="1"/>
  <c r="H15" i="62"/>
  <c r="J15" i="62" s="1"/>
  <c r="K15" i="62" s="1"/>
  <c r="H14" i="62"/>
  <c r="H13" i="62"/>
  <c r="H12" i="62"/>
  <c r="J12" i="62" s="1"/>
  <c r="K12" i="62" s="1"/>
  <c r="H11" i="62"/>
  <c r="H17" i="61"/>
  <c r="J17" i="61" s="1"/>
  <c r="K17" i="61" s="1"/>
  <c r="H16" i="61"/>
  <c r="J16" i="61" s="1"/>
  <c r="K16" i="61" s="1"/>
  <c r="H15" i="61"/>
  <c r="J15" i="61" s="1"/>
  <c r="H14" i="61"/>
  <c r="H13" i="61"/>
  <c r="J13" i="61" s="1"/>
  <c r="K13" i="61" s="1"/>
  <c r="H12" i="61"/>
  <c r="H11" i="61"/>
  <c r="H19" i="60"/>
  <c r="H18" i="60"/>
  <c r="J18" i="60" s="1"/>
  <c r="K18" i="60" s="1"/>
  <c r="H17" i="60"/>
  <c r="J17" i="60" s="1"/>
  <c r="K17" i="60" s="1"/>
  <c r="H16" i="60"/>
  <c r="J16" i="60" s="1"/>
  <c r="H15" i="60"/>
  <c r="J15" i="60" s="1"/>
  <c r="K15" i="60" s="1"/>
  <c r="H14" i="60"/>
  <c r="J14" i="60" s="1"/>
  <c r="K14" i="60" s="1"/>
  <c r="H13" i="60"/>
  <c r="H12" i="60"/>
  <c r="H11" i="60"/>
  <c r="H36" i="59"/>
  <c r="J36" i="59" s="1"/>
  <c r="H35" i="59"/>
  <c r="H34" i="59"/>
  <c r="H37" i="59"/>
  <c r="H33" i="59"/>
  <c r="H32" i="59"/>
  <c r="J32" i="59" s="1"/>
  <c r="K32" i="59" s="1"/>
  <c r="H31" i="59"/>
  <c r="J31" i="59" s="1"/>
  <c r="H30" i="59"/>
  <c r="J30" i="59" s="1"/>
  <c r="H29" i="59"/>
  <c r="H28" i="59"/>
  <c r="J28" i="59" s="1"/>
  <c r="K28" i="59" s="1"/>
  <c r="H27" i="59"/>
  <c r="H26" i="59"/>
  <c r="H25" i="59"/>
  <c r="H24" i="59"/>
  <c r="J24" i="59" s="1"/>
  <c r="K24" i="59" s="1"/>
  <c r="H23" i="59"/>
  <c r="H22" i="59"/>
  <c r="H21" i="59"/>
  <c r="H20" i="59"/>
  <c r="J20" i="59" s="1"/>
  <c r="K20" i="59" s="1"/>
  <c r="H19" i="59"/>
  <c r="H18" i="59"/>
  <c r="H17" i="59"/>
  <c r="H16" i="59"/>
  <c r="J16" i="59" s="1"/>
  <c r="K16" i="59" s="1"/>
  <c r="H15" i="59"/>
  <c r="J15" i="59" s="1"/>
  <c r="K15" i="59" s="1"/>
  <c r="H14" i="59"/>
  <c r="J14" i="59" s="1"/>
  <c r="H13" i="59"/>
  <c r="H12" i="59"/>
  <c r="J12" i="59" s="1"/>
  <c r="K12" i="59" s="1"/>
  <c r="H11" i="59"/>
  <c r="H32" i="58"/>
  <c r="J32" i="58" s="1"/>
  <c r="K32" i="58" s="1"/>
  <c r="H31" i="58"/>
  <c r="H30" i="58"/>
  <c r="H29" i="58"/>
  <c r="J29" i="58" s="1"/>
  <c r="K29" i="58" s="1"/>
  <c r="H28" i="58"/>
  <c r="J28" i="58" s="1"/>
  <c r="K28" i="58" s="1"/>
  <c r="H27" i="58"/>
  <c r="H26" i="58"/>
  <c r="H25" i="58"/>
  <c r="J25" i="58" s="1"/>
  <c r="K25" i="58" s="1"/>
  <c r="H24" i="58"/>
  <c r="J24" i="58" s="1"/>
  <c r="K24" i="58" s="1"/>
  <c r="H23" i="58"/>
  <c r="H22" i="58"/>
  <c r="H21" i="58"/>
  <c r="J21" i="58" s="1"/>
  <c r="K21" i="58" s="1"/>
  <c r="H20" i="58"/>
  <c r="J20" i="58" s="1"/>
  <c r="K20" i="58" s="1"/>
  <c r="H19" i="58"/>
  <c r="H18" i="58"/>
  <c r="H17" i="58"/>
  <c r="J17" i="58" s="1"/>
  <c r="K17" i="58" s="1"/>
  <c r="H16" i="58"/>
  <c r="J16" i="58" s="1"/>
  <c r="K16" i="58" s="1"/>
  <c r="H15" i="58"/>
  <c r="J15" i="58" s="1"/>
  <c r="H14" i="58"/>
  <c r="H13" i="58"/>
  <c r="J13" i="58" s="1"/>
  <c r="K13" i="58" s="1"/>
  <c r="H12" i="58"/>
  <c r="J12" i="58" s="1"/>
  <c r="H11" i="58"/>
  <c r="H12" i="56"/>
  <c r="H11" i="56"/>
  <c r="J11" i="56" s="1"/>
  <c r="K11" i="56" s="1"/>
  <c r="H11" i="55"/>
  <c r="H12" i="55" s="1"/>
  <c r="H12" i="54"/>
  <c r="H11" i="54"/>
  <c r="H13" i="53"/>
  <c r="H12" i="53"/>
  <c r="H11" i="53"/>
  <c r="J11" i="53" s="1"/>
  <c r="K11" i="53" s="1"/>
  <c r="H12" i="52"/>
  <c r="H11" i="52"/>
  <c r="J11" i="52" s="1"/>
  <c r="K11" i="52" s="1"/>
  <c r="H12" i="51"/>
  <c r="J12" i="51" s="1"/>
  <c r="K12" i="51" s="1"/>
  <c r="H11" i="51"/>
  <c r="H12" i="50"/>
  <c r="J12" i="50" s="1"/>
  <c r="K12" i="50" s="1"/>
  <c r="H19" i="50"/>
  <c r="H18" i="50"/>
  <c r="H17" i="50"/>
  <c r="J17" i="50" s="1"/>
  <c r="K17" i="50" s="1"/>
  <c r="H16" i="50"/>
  <c r="J16" i="50" s="1"/>
  <c r="H15" i="50"/>
  <c r="H14" i="50"/>
  <c r="J14" i="50" s="1"/>
  <c r="K14" i="50" s="1"/>
  <c r="H13" i="50"/>
  <c r="J13" i="50" s="1"/>
  <c r="K13" i="50" s="1"/>
  <c r="H11" i="50"/>
  <c r="H14" i="49"/>
  <c r="J14" i="49" s="1"/>
  <c r="K14" i="49" s="1"/>
  <c r="H15" i="49"/>
  <c r="H13" i="49"/>
  <c r="J13" i="49" s="1"/>
  <c r="K13" i="49" s="1"/>
  <c r="H12" i="49"/>
  <c r="J12" i="49" s="1"/>
  <c r="K12" i="49" s="1"/>
  <c r="H11" i="49"/>
  <c r="H15" i="48"/>
  <c r="J15" i="48" s="1"/>
  <c r="H14" i="48"/>
  <c r="J14" i="48" s="1"/>
  <c r="K14" i="48" s="1"/>
  <c r="H13" i="48"/>
  <c r="J13" i="48" s="1"/>
  <c r="K13" i="48" s="1"/>
  <c r="H11" i="48"/>
  <c r="H13" i="47"/>
  <c r="H12" i="47"/>
  <c r="H11" i="47"/>
  <c r="J11" i="47" s="1"/>
  <c r="K11" i="47" s="1"/>
  <c r="H21" i="46"/>
  <c r="H20" i="46"/>
  <c r="J20" i="46" s="1"/>
  <c r="K20" i="46" s="1"/>
  <c r="H19" i="46"/>
  <c r="J19" i="46" s="1"/>
  <c r="K19" i="46" s="1"/>
  <c r="H18" i="46"/>
  <c r="H17" i="46"/>
  <c r="H16" i="46"/>
  <c r="J16" i="46" s="1"/>
  <c r="K16" i="46" s="1"/>
  <c r="H15" i="46"/>
  <c r="J15" i="46" s="1"/>
  <c r="K15" i="46" s="1"/>
  <c r="H14" i="46"/>
  <c r="H13" i="46"/>
  <c r="H12" i="46"/>
  <c r="J12" i="46" s="1"/>
  <c r="K12" i="46" s="1"/>
  <c r="H11" i="46"/>
  <c r="J11" i="46" s="1"/>
  <c r="K11" i="46" s="1"/>
  <c r="H15" i="45"/>
  <c r="J15" i="45" s="1"/>
  <c r="K15" i="45" s="1"/>
  <c r="H14" i="45"/>
  <c r="H13" i="45"/>
  <c r="H12" i="45"/>
  <c r="J12" i="45" s="1"/>
  <c r="H11" i="45"/>
  <c r="H15" i="42"/>
  <c r="J15" i="42" s="1"/>
  <c r="H14" i="42"/>
  <c r="H16" i="42"/>
  <c r="H13" i="42"/>
  <c r="H12" i="42"/>
  <c r="J12" i="42" s="1"/>
  <c r="K12" i="42" s="1"/>
  <c r="H11" i="42"/>
  <c r="H11" i="40"/>
  <c r="J11" i="40" s="1"/>
  <c r="K11" i="40" s="1"/>
  <c r="K12" i="40" s="1"/>
  <c r="H15" i="39"/>
  <c r="H14" i="39"/>
  <c r="J14" i="39" s="1"/>
  <c r="K14" i="39" s="1"/>
  <c r="H13" i="39"/>
  <c r="J13" i="39" s="1"/>
  <c r="K13" i="39" s="1"/>
  <c r="H12" i="39"/>
  <c r="H11" i="39"/>
  <c r="H23" i="38"/>
  <c r="H22" i="38"/>
  <c r="J22" i="38" s="1"/>
  <c r="K22" i="38" s="1"/>
  <c r="H21" i="38"/>
  <c r="J21" i="38" s="1"/>
  <c r="K21" i="38" s="1"/>
  <c r="H20" i="38"/>
  <c r="H19" i="38"/>
  <c r="H18" i="38"/>
  <c r="J18" i="38" s="1"/>
  <c r="K18" i="38" s="1"/>
  <c r="H17" i="38"/>
  <c r="J17" i="38" s="1"/>
  <c r="K17" i="38" s="1"/>
  <c r="H16" i="38"/>
  <c r="H15" i="38"/>
  <c r="H14" i="38"/>
  <c r="J14" i="38" s="1"/>
  <c r="K14" i="38" s="1"/>
  <c r="H13" i="38"/>
  <c r="J13" i="38" s="1"/>
  <c r="K13" i="38" s="1"/>
  <c r="H12" i="38"/>
  <c r="H11" i="38"/>
  <c r="H16" i="36"/>
  <c r="H15" i="36"/>
  <c r="J15" i="36" s="1"/>
  <c r="K15" i="36" s="1"/>
  <c r="H14" i="36"/>
  <c r="J14" i="36" s="1"/>
  <c r="K14" i="36" s="1"/>
  <c r="H13" i="36"/>
  <c r="J13" i="36" s="1"/>
  <c r="H12" i="36"/>
  <c r="H11" i="36"/>
  <c r="J11" i="36" s="1"/>
  <c r="K11" i="36" s="1"/>
  <c r="H12" i="35"/>
  <c r="J12" i="35" s="1"/>
  <c r="H19" i="35"/>
  <c r="H18" i="35"/>
  <c r="H17" i="35"/>
  <c r="J17" i="35" s="1"/>
  <c r="K17" i="35" s="1"/>
  <c r="H16" i="35"/>
  <c r="H14" i="35"/>
  <c r="H13" i="35"/>
  <c r="J13" i="35" s="1"/>
  <c r="H11" i="35"/>
  <c r="H13" i="34"/>
  <c r="H12" i="34"/>
  <c r="H11" i="34"/>
  <c r="H11" i="33"/>
  <c r="H12" i="33" s="1"/>
  <c r="H12" i="32"/>
  <c r="J12" i="32" s="1"/>
  <c r="K12" i="32" s="1"/>
  <c r="H15" i="32"/>
  <c r="H14" i="32"/>
  <c r="H13" i="32"/>
  <c r="H11" i="32"/>
  <c r="J11" i="32" s="1"/>
  <c r="K11" i="32" s="1"/>
  <c r="H16" i="31"/>
  <c r="J16" i="31" s="1"/>
  <c r="K16" i="31" s="1"/>
  <c r="H15" i="31"/>
  <c r="H14" i="31"/>
  <c r="H13" i="31"/>
  <c r="J13" i="31" s="1"/>
  <c r="K13" i="31" s="1"/>
  <c r="H12" i="31"/>
  <c r="J12" i="31" s="1"/>
  <c r="K12" i="31" s="1"/>
  <c r="H11" i="31"/>
  <c r="H12" i="30"/>
  <c r="H11" i="30"/>
  <c r="J11" i="30" s="1"/>
  <c r="K11" i="30" s="1"/>
  <c r="H11" i="29"/>
  <c r="H12" i="29" s="1"/>
  <c r="H16" i="28"/>
  <c r="H15" i="28"/>
  <c r="H14" i="28"/>
  <c r="J14" i="28" s="1"/>
  <c r="K14" i="28" s="1"/>
  <c r="H13" i="28"/>
  <c r="H12" i="28"/>
  <c r="H11" i="28"/>
  <c r="H48" i="24"/>
  <c r="J48" i="24" s="1"/>
  <c r="H49" i="24"/>
  <c r="J49" i="24" s="1"/>
  <c r="H50" i="24"/>
  <c r="H51" i="24"/>
  <c r="J51" i="24" s="1"/>
  <c r="H52" i="24"/>
  <c r="H53" i="24"/>
  <c r="J53" i="24" s="1"/>
  <c r="H54" i="24"/>
  <c r="J54" i="24" s="1"/>
  <c r="H55" i="24"/>
  <c r="H47" i="24"/>
  <c r="J47" i="24" s="1"/>
  <c r="H43" i="24"/>
  <c r="J43" i="24" s="1"/>
  <c r="H44" i="24"/>
  <c r="H45" i="24"/>
  <c r="J45" i="24" s="1"/>
  <c r="H42" i="24"/>
  <c r="J42" i="24" s="1"/>
  <c r="K42" i="24" s="1"/>
  <c r="H12" i="24"/>
  <c r="J12" i="24" s="1"/>
  <c r="K12" i="24" s="1"/>
  <c r="H13" i="24"/>
  <c r="J13" i="24" s="1"/>
  <c r="H14" i="24"/>
  <c r="J14" i="24" s="1"/>
  <c r="K14" i="24" s="1"/>
  <c r="H15" i="24"/>
  <c r="J15" i="24" s="1"/>
  <c r="K15" i="24" s="1"/>
  <c r="H16" i="24"/>
  <c r="H17" i="24"/>
  <c r="J17" i="24" s="1"/>
  <c r="H18" i="24"/>
  <c r="J18" i="24" s="1"/>
  <c r="K18" i="24" s="1"/>
  <c r="H19" i="24"/>
  <c r="J19" i="24" s="1"/>
  <c r="K19" i="24" s="1"/>
  <c r="H20" i="24"/>
  <c r="H21" i="24"/>
  <c r="J21" i="24" s="1"/>
  <c r="H22" i="24"/>
  <c r="J22" i="24" s="1"/>
  <c r="K22" i="24" s="1"/>
  <c r="H23" i="24"/>
  <c r="J23" i="24" s="1"/>
  <c r="K23" i="24" s="1"/>
  <c r="H24" i="24"/>
  <c r="H25" i="24"/>
  <c r="H26" i="24"/>
  <c r="J26" i="24" s="1"/>
  <c r="K26" i="24" s="1"/>
  <c r="H27" i="24"/>
  <c r="J27" i="24" s="1"/>
  <c r="K27" i="24" s="1"/>
  <c r="H28" i="24"/>
  <c r="H29" i="24"/>
  <c r="J29" i="24" s="1"/>
  <c r="K29" i="24" s="1"/>
  <c r="H30" i="24"/>
  <c r="H31" i="24"/>
  <c r="H32" i="24"/>
  <c r="J32" i="24" s="1"/>
  <c r="K32" i="24" s="1"/>
  <c r="H33" i="24"/>
  <c r="J33" i="24" s="1"/>
  <c r="K33" i="24" s="1"/>
  <c r="H34" i="24"/>
  <c r="H35" i="24"/>
  <c r="J35" i="24" s="1"/>
  <c r="H36" i="24"/>
  <c r="J36" i="24" s="1"/>
  <c r="K36" i="24" s="1"/>
  <c r="H37" i="24"/>
  <c r="J37" i="24" s="1"/>
  <c r="K37" i="24" s="1"/>
  <c r="H38" i="24"/>
  <c r="H39" i="24"/>
  <c r="J39" i="24" s="1"/>
  <c r="H40" i="24"/>
  <c r="J40" i="24" s="1"/>
  <c r="K40" i="24" s="1"/>
  <c r="H16" i="27"/>
  <c r="H15" i="27"/>
  <c r="J15" i="27" s="1"/>
  <c r="K15" i="27" s="1"/>
  <c r="H14" i="27"/>
  <c r="J14" i="27" s="1"/>
  <c r="K14" i="27" s="1"/>
  <c r="H13" i="27"/>
  <c r="H12" i="27"/>
  <c r="H11" i="27"/>
  <c r="J11" i="27" s="1"/>
  <c r="K11" i="27" s="1"/>
  <c r="H17" i="26"/>
  <c r="H16" i="26"/>
  <c r="J16" i="26" s="1"/>
  <c r="K16" i="26" s="1"/>
  <c r="H15" i="26"/>
  <c r="J15" i="26" s="1"/>
  <c r="K15" i="26" s="1"/>
  <c r="H14" i="26"/>
  <c r="H13" i="26"/>
  <c r="H12" i="26"/>
  <c r="J12" i="26" s="1"/>
  <c r="K12" i="26" s="1"/>
  <c r="H11" i="26"/>
  <c r="J11" i="42" l="1"/>
  <c r="K11" i="42" s="1"/>
  <c r="H17" i="42"/>
  <c r="H18" i="26"/>
  <c r="J11" i="26"/>
  <c r="K11" i="26" s="1"/>
  <c r="H14" i="63"/>
  <c r="H13" i="51"/>
  <c r="H17" i="28"/>
  <c r="H24" i="38"/>
  <c r="J12" i="54"/>
  <c r="K12" i="54" s="1"/>
  <c r="H28" i="62"/>
  <c r="J11" i="48"/>
  <c r="K11" i="48" s="1"/>
  <c r="H16" i="48"/>
  <c r="H13" i="54"/>
  <c r="J11" i="78"/>
  <c r="K11" i="78" s="1"/>
  <c r="K12" i="78" s="1"/>
  <c r="J17" i="69"/>
  <c r="K17" i="69" s="1"/>
  <c r="H13" i="66"/>
  <c r="J14" i="35"/>
  <c r="K14" i="35" s="1"/>
  <c r="K12" i="35"/>
  <c r="J55" i="24"/>
  <c r="K55" i="24" s="1"/>
  <c r="J52" i="24"/>
  <c r="K52" i="24" s="1"/>
  <c r="K51" i="24"/>
  <c r="K39" i="24"/>
  <c r="J31" i="24"/>
  <c r="K31" i="24" s="1"/>
  <c r="J25" i="24"/>
  <c r="K25" i="24" s="1"/>
  <c r="K17" i="24"/>
  <c r="K48" i="24"/>
  <c r="K47" i="24"/>
  <c r="K45" i="24"/>
  <c r="K35" i="24"/>
  <c r="K21" i="24"/>
  <c r="K13" i="24"/>
  <c r="K54" i="24"/>
  <c r="J38" i="24"/>
  <c r="K38" i="24" s="1"/>
  <c r="J30" i="24"/>
  <c r="K30" i="24" s="1"/>
  <c r="J24" i="24"/>
  <c r="K24" i="24" s="1"/>
  <c r="J16" i="24"/>
  <c r="K16" i="24" s="1"/>
  <c r="K43" i="24"/>
  <c r="K53" i="24"/>
  <c r="K49" i="24"/>
  <c r="J14" i="42"/>
  <c r="K14" i="42" s="1"/>
  <c r="J44" i="24"/>
  <c r="K44" i="24" s="1"/>
  <c r="J50" i="24"/>
  <c r="K50" i="24" s="1"/>
  <c r="K12" i="45"/>
  <c r="J11" i="59"/>
  <c r="K11" i="59" s="1"/>
  <c r="J19" i="59"/>
  <c r="K19" i="59" s="1"/>
  <c r="K30" i="59"/>
  <c r="K31" i="59"/>
  <c r="J37" i="59"/>
  <c r="K37" i="59" s="1"/>
  <c r="J35" i="59"/>
  <c r="K35" i="59" s="1"/>
  <c r="J34" i="24"/>
  <c r="K34" i="24" s="1"/>
  <c r="J28" i="24"/>
  <c r="K28" i="24" s="1"/>
  <c r="J20" i="24"/>
  <c r="K20" i="24" s="1"/>
  <c r="K36" i="59"/>
  <c r="H14" i="34"/>
  <c r="H16" i="45"/>
  <c r="J13" i="53"/>
  <c r="K13" i="53" s="1"/>
  <c r="J34" i="59"/>
  <c r="K34" i="59" s="1"/>
  <c r="K16" i="67"/>
  <c r="K13" i="76"/>
  <c r="H13" i="79"/>
  <c r="J12" i="79"/>
  <c r="K12" i="79" s="1"/>
  <c r="J11" i="79"/>
  <c r="K11" i="79" s="1"/>
  <c r="K12" i="77"/>
  <c r="H13" i="77"/>
  <c r="H16" i="76"/>
  <c r="J11" i="76"/>
  <c r="K11" i="76" s="1"/>
  <c r="K12" i="76"/>
  <c r="J15" i="76"/>
  <c r="K15" i="76" s="1"/>
  <c r="J14" i="76"/>
  <c r="K14" i="76" s="1"/>
  <c r="J11" i="75"/>
  <c r="K11" i="75" s="1"/>
  <c r="K12" i="75" s="1"/>
  <c r="K11" i="74"/>
  <c r="J14" i="74"/>
  <c r="K14" i="74" s="1"/>
  <c r="K15" i="74"/>
  <c r="J18" i="74"/>
  <c r="K18" i="74" s="1"/>
  <c r="K19" i="74"/>
  <c r="J22" i="74"/>
  <c r="K22" i="74" s="1"/>
  <c r="H23" i="74"/>
  <c r="H14" i="73"/>
  <c r="K13" i="73"/>
  <c r="J12" i="73"/>
  <c r="K12" i="73" s="1"/>
  <c r="J11" i="72"/>
  <c r="K11" i="72" s="1"/>
  <c r="K12" i="72" s="1"/>
  <c r="K21" i="69"/>
  <c r="H22" i="69"/>
  <c r="K13" i="69"/>
  <c r="J12" i="69"/>
  <c r="K12" i="69" s="1"/>
  <c r="J16" i="69"/>
  <c r="K16" i="69" s="1"/>
  <c r="J20" i="69"/>
  <c r="K20" i="69" s="1"/>
  <c r="J11" i="68"/>
  <c r="K11" i="68" s="1"/>
  <c r="K12" i="68" s="1"/>
  <c r="H17" i="67"/>
  <c r="K12" i="67"/>
  <c r="J11" i="67"/>
  <c r="K11" i="67" s="1"/>
  <c r="J15" i="67"/>
  <c r="K15" i="67" s="1"/>
  <c r="J12" i="66"/>
  <c r="K12" i="66" s="1"/>
  <c r="J11" i="66"/>
  <c r="K11" i="66" s="1"/>
  <c r="J11" i="65"/>
  <c r="K11" i="65" s="1"/>
  <c r="K12" i="65" s="1"/>
  <c r="J13" i="64"/>
  <c r="K13" i="64" s="1"/>
  <c r="H14" i="64"/>
  <c r="J12" i="64"/>
  <c r="K12" i="64" s="1"/>
  <c r="J11" i="63"/>
  <c r="K11" i="63" s="1"/>
  <c r="K14" i="63" s="1"/>
  <c r="J11" i="62"/>
  <c r="K11" i="62" s="1"/>
  <c r="J14" i="62"/>
  <c r="K14" i="62" s="1"/>
  <c r="J18" i="62"/>
  <c r="K18" i="62" s="1"/>
  <c r="J13" i="62"/>
  <c r="K13" i="62" s="1"/>
  <c r="J17" i="62"/>
  <c r="K17" i="62" s="1"/>
  <c r="J21" i="62"/>
  <c r="K21" i="62" s="1"/>
  <c r="J12" i="61"/>
  <c r="K12" i="61" s="1"/>
  <c r="H18" i="61"/>
  <c r="J11" i="61"/>
  <c r="K11" i="61" s="1"/>
  <c r="J14" i="61"/>
  <c r="K14" i="61" s="1"/>
  <c r="K15" i="61"/>
  <c r="H20" i="60"/>
  <c r="J11" i="60"/>
  <c r="K11" i="60" s="1"/>
  <c r="J13" i="60"/>
  <c r="K13" i="60" s="1"/>
  <c r="J12" i="60"/>
  <c r="K12" i="60" s="1"/>
  <c r="K16" i="60"/>
  <c r="J19" i="60"/>
  <c r="K19" i="60" s="1"/>
  <c r="J27" i="59"/>
  <c r="K27" i="59" s="1"/>
  <c r="J26" i="59"/>
  <c r="K26" i="59" s="1"/>
  <c r="J23" i="59"/>
  <c r="K23" i="59" s="1"/>
  <c r="J22" i="59"/>
  <c r="K22" i="59" s="1"/>
  <c r="J18" i="59"/>
  <c r="K18" i="59" s="1"/>
  <c r="H38" i="59"/>
  <c r="K14" i="59"/>
  <c r="J13" i="59"/>
  <c r="K13" i="59" s="1"/>
  <c r="J17" i="59"/>
  <c r="K17" i="59" s="1"/>
  <c r="J21" i="59"/>
  <c r="K21" i="59" s="1"/>
  <c r="J25" i="59"/>
  <c r="K25" i="59" s="1"/>
  <c r="J29" i="59"/>
  <c r="K29" i="59" s="1"/>
  <c r="J33" i="59"/>
  <c r="K33" i="59" s="1"/>
  <c r="J19" i="58"/>
  <c r="K19" i="58" s="1"/>
  <c r="J27" i="58"/>
  <c r="K27" i="58" s="1"/>
  <c r="J23" i="58"/>
  <c r="K23" i="58" s="1"/>
  <c r="J31" i="58"/>
  <c r="K31" i="58" s="1"/>
  <c r="K15" i="58"/>
  <c r="H33" i="58"/>
  <c r="J11" i="58"/>
  <c r="K11" i="58" s="1"/>
  <c r="K12" i="58"/>
  <c r="J14" i="58"/>
  <c r="K14" i="58" s="1"/>
  <c r="J18" i="58"/>
  <c r="K18" i="58" s="1"/>
  <c r="J22" i="58"/>
  <c r="K22" i="58" s="1"/>
  <c r="J26" i="58"/>
  <c r="K26" i="58" s="1"/>
  <c r="J30" i="58"/>
  <c r="K30" i="58" s="1"/>
  <c r="H13" i="56"/>
  <c r="J12" i="56"/>
  <c r="K12" i="56" s="1"/>
  <c r="K13" i="56" s="1"/>
  <c r="J11" i="55"/>
  <c r="K11" i="55" s="1"/>
  <c r="K12" i="55" s="1"/>
  <c r="J11" i="54"/>
  <c r="K11" i="54" s="1"/>
  <c r="H14" i="53"/>
  <c r="J12" i="53"/>
  <c r="K12" i="53" s="1"/>
  <c r="H13" i="52"/>
  <c r="J12" i="52"/>
  <c r="K12" i="52" s="1"/>
  <c r="K13" i="52" s="1"/>
  <c r="J11" i="51"/>
  <c r="K11" i="51" s="1"/>
  <c r="H20" i="50"/>
  <c r="J15" i="50"/>
  <c r="K15" i="50" s="1"/>
  <c r="K16" i="50"/>
  <c r="J19" i="50"/>
  <c r="K19" i="50" s="1"/>
  <c r="J11" i="50"/>
  <c r="K11" i="50" s="1"/>
  <c r="J18" i="50"/>
  <c r="K18" i="50" s="1"/>
  <c r="H16" i="49"/>
  <c r="J11" i="49"/>
  <c r="K11" i="49" s="1"/>
  <c r="J15" i="49"/>
  <c r="K15" i="49" s="1"/>
  <c r="K15" i="48"/>
  <c r="H14" i="47"/>
  <c r="J13" i="47"/>
  <c r="K13" i="47" s="1"/>
  <c r="J12" i="47"/>
  <c r="K12" i="47" s="1"/>
  <c r="H22" i="46"/>
  <c r="J14" i="46"/>
  <c r="K14" i="46" s="1"/>
  <c r="J18" i="46"/>
  <c r="K18" i="46" s="1"/>
  <c r="J13" i="46"/>
  <c r="K13" i="46" s="1"/>
  <c r="J17" i="46"/>
  <c r="K17" i="46" s="1"/>
  <c r="J21" i="46"/>
  <c r="K21" i="46" s="1"/>
  <c r="J11" i="45"/>
  <c r="K11" i="45" s="1"/>
  <c r="J14" i="45"/>
  <c r="K14" i="45" s="1"/>
  <c r="J13" i="45"/>
  <c r="K13" i="45" s="1"/>
  <c r="K15" i="42"/>
  <c r="J16" i="42"/>
  <c r="K16" i="42" s="1"/>
  <c r="J13" i="42"/>
  <c r="K13" i="42" s="1"/>
  <c r="H12" i="40"/>
  <c r="H16" i="39"/>
  <c r="J12" i="39"/>
  <c r="K12" i="39" s="1"/>
  <c r="J11" i="39"/>
  <c r="K11" i="39" s="1"/>
  <c r="J15" i="39"/>
  <c r="K15" i="39" s="1"/>
  <c r="J12" i="38"/>
  <c r="K12" i="38" s="1"/>
  <c r="J16" i="38"/>
  <c r="K16" i="38" s="1"/>
  <c r="J20" i="38"/>
  <c r="K20" i="38" s="1"/>
  <c r="J11" i="38"/>
  <c r="K11" i="38" s="1"/>
  <c r="J15" i="38"/>
  <c r="K15" i="38" s="1"/>
  <c r="J19" i="38"/>
  <c r="K19" i="38" s="1"/>
  <c r="J23" i="38"/>
  <c r="K23" i="38" s="1"/>
  <c r="K13" i="36"/>
  <c r="H17" i="36"/>
  <c r="J12" i="36"/>
  <c r="K12" i="36" s="1"/>
  <c r="J16" i="36"/>
  <c r="K16" i="36" s="1"/>
  <c r="H20" i="35"/>
  <c r="K13" i="35"/>
  <c r="J16" i="35"/>
  <c r="K16" i="35" s="1"/>
  <c r="J19" i="35"/>
  <c r="K19" i="35" s="1"/>
  <c r="J11" i="35"/>
  <c r="K11" i="35" s="1"/>
  <c r="J18" i="35"/>
  <c r="K18" i="35" s="1"/>
  <c r="J11" i="34"/>
  <c r="K11" i="34" s="1"/>
  <c r="J13" i="34"/>
  <c r="K13" i="34" s="1"/>
  <c r="J12" i="34"/>
  <c r="K12" i="34" s="1"/>
  <c r="J11" i="33"/>
  <c r="K11" i="33" s="1"/>
  <c r="K12" i="33" s="1"/>
  <c r="J13" i="32"/>
  <c r="K13" i="32" s="1"/>
  <c r="K16" i="32" s="1"/>
  <c r="H16" i="32"/>
  <c r="J15" i="32"/>
  <c r="K15" i="32" s="1"/>
  <c r="J14" i="32"/>
  <c r="K14" i="32" s="1"/>
  <c r="H17" i="31"/>
  <c r="J11" i="31"/>
  <c r="K11" i="31" s="1"/>
  <c r="J15" i="31"/>
  <c r="K15" i="31" s="1"/>
  <c r="J14" i="31"/>
  <c r="K14" i="31" s="1"/>
  <c r="J12" i="30"/>
  <c r="K12" i="30" s="1"/>
  <c r="J11" i="29"/>
  <c r="K11" i="29" s="1"/>
  <c r="K12" i="29" s="1"/>
  <c r="J16" i="28"/>
  <c r="K16" i="28" s="1"/>
  <c r="J13" i="28"/>
  <c r="K13" i="28" s="1"/>
  <c r="J12" i="28"/>
  <c r="K12" i="28" s="1"/>
  <c r="J11" i="28"/>
  <c r="K11" i="28" s="1"/>
  <c r="J15" i="28"/>
  <c r="K15" i="28" s="1"/>
  <c r="H17" i="27"/>
  <c r="J13" i="27"/>
  <c r="K13" i="27" s="1"/>
  <c r="J12" i="27"/>
  <c r="K12" i="27" s="1"/>
  <c r="J16" i="27"/>
  <c r="K16" i="27" s="1"/>
  <c r="J14" i="26"/>
  <c r="K14" i="26" s="1"/>
  <c r="J13" i="26"/>
  <c r="K13" i="26" s="1"/>
  <c r="J17" i="26"/>
  <c r="K17" i="26" s="1"/>
  <c r="K20" i="50" l="1"/>
  <c r="K17" i="42"/>
  <c r="K18" i="26"/>
  <c r="K13" i="54"/>
  <c r="K28" i="62"/>
  <c r="K13" i="51"/>
  <c r="K14" i="47"/>
  <c r="K13" i="77"/>
  <c r="K16" i="45"/>
  <c r="K14" i="34"/>
  <c r="K14" i="73"/>
  <c r="K14" i="53"/>
  <c r="K13" i="79"/>
  <c r="K16" i="76"/>
  <c r="K23" i="74"/>
  <c r="K22" i="69"/>
  <c r="K17" i="67"/>
  <c r="K13" i="66"/>
  <c r="K14" i="64"/>
  <c r="K18" i="61"/>
  <c r="K20" i="60"/>
  <c r="K38" i="59"/>
  <c r="K33" i="58"/>
  <c r="K16" i="49"/>
  <c r="K22" i="46"/>
  <c r="K16" i="39"/>
  <c r="K24" i="38"/>
  <c r="K17" i="36"/>
  <c r="K20" i="35"/>
  <c r="K17" i="31"/>
  <c r="K17" i="28"/>
  <c r="K17" i="27"/>
  <c r="H56" i="24" l="1"/>
  <c r="H11" i="24"/>
  <c r="H22" i="23"/>
  <c r="H21" i="23"/>
  <c r="J21" i="23" s="1"/>
  <c r="K21" i="23" s="1"/>
  <c r="H20" i="23"/>
  <c r="J20" i="23" s="1"/>
  <c r="K20" i="23" s="1"/>
  <c r="H18" i="23"/>
  <c r="H17" i="23"/>
  <c r="H16" i="23"/>
  <c r="J16" i="23" s="1"/>
  <c r="K16" i="23" s="1"/>
  <c r="H15" i="23"/>
  <c r="J15" i="23" s="1"/>
  <c r="K15" i="23" s="1"/>
  <c r="H14" i="23"/>
  <c r="H13" i="23"/>
  <c r="H11" i="23"/>
  <c r="J11" i="23" s="1"/>
  <c r="K11" i="23" s="1"/>
  <c r="H18" i="22"/>
  <c r="H17" i="22"/>
  <c r="H16" i="22"/>
  <c r="H15" i="22"/>
  <c r="H14" i="22"/>
  <c r="H13" i="22"/>
  <c r="J13" i="22" s="1"/>
  <c r="K13" i="22" s="1"/>
  <c r="H12" i="22"/>
  <c r="J12" i="22" s="1"/>
  <c r="K12" i="22" s="1"/>
  <c r="H11" i="22"/>
  <c r="H11" i="21"/>
  <c r="H12" i="21" s="1"/>
  <c r="H11" i="20"/>
  <c r="H12" i="20" s="1"/>
  <c r="H12" i="18"/>
  <c r="H11" i="18"/>
  <c r="J11" i="18" s="1"/>
  <c r="K11" i="18" s="1"/>
  <c r="H11" i="17"/>
  <c r="H12" i="17" s="1"/>
  <c r="H16" i="16"/>
  <c r="H15" i="16"/>
  <c r="J15" i="16" s="1"/>
  <c r="K15" i="16" s="1"/>
  <c r="H14" i="16"/>
  <c r="J14" i="16" s="1"/>
  <c r="K14" i="16" s="1"/>
  <c r="H13" i="16"/>
  <c r="H12" i="16"/>
  <c r="H11" i="16"/>
  <c r="J11" i="16" s="1"/>
  <c r="K11" i="16" s="1"/>
  <c r="H11" i="15"/>
  <c r="J11" i="15" s="1"/>
  <c r="K11" i="15" s="1"/>
  <c r="K12" i="15" s="1"/>
  <c r="H16" i="14"/>
  <c r="J16" i="14" s="1"/>
  <c r="K16" i="14" s="1"/>
  <c r="H15" i="14"/>
  <c r="J15" i="14" s="1"/>
  <c r="H14" i="14"/>
  <c r="H13" i="14"/>
  <c r="J13" i="14" s="1"/>
  <c r="H12" i="14"/>
  <c r="J12" i="14" s="1"/>
  <c r="H11" i="14"/>
  <c r="H21" i="13"/>
  <c r="H20" i="13"/>
  <c r="J20" i="13" s="1"/>
  <c r="K20" i="13" s="1"/>
  <c r="H19" i="13"/>
  <c r="J19" i="13" s="1"/>
  <c r="K19" i="13" s="1"/>
  <c r="H18" i="13"/>
  <c r="J18" i="13" s="1"/>
  <c r="H17" i="13"/>
  <c r="H16" i="13"/>
  <c r="J16" i="13" s="1"/>
  <c r="K16" i="13" s="1"/>
  <c r="H15" i="13"/>
  <c r="J15" i="13" s="1"/>
  <c r="K15" i="13" s="1"/>
  <c r="H14" i="13"/>
  <c r="J14" i="13" s="1"/>
  <c r="H13" i="13"/>
  <c r="H12" i="13"/>
  <c r="J12" i="13" s="1"/>
  <c r="K12" i="13" s="1"/>
  <c r="H11" i="13"/>
  <c r="J11" i="13" s="1"/>
  <c r="K11" i="13" s="1"/>
  <c r="H14" i="12"/>
  <c r="J14" i="12" s="1"/>
  <c r="K14" i="12" s="1"/>
  <c r="H13" i="12"/>
  <c r="H12" i="12"/>
  <c r="H11" i="12"/>
  <c r="J11" i="12" s="1"/>
  <c r="K11" i="12" s="1"/>
  <c r="H52" i="10"/>
  <c r="H53" i="10"/>
  <c r="J53" i="10" s="1"/>
  <c r="K53" i="10" s="1"/>
  <c r="H54" i="10"/>
  <c r="J54" i="10" s="1"/>
  <c r="H55" i="10"/>
  <c r="H56" i="10"/>
  <c r="J56" i="10" s="1"/>
  <c r="K56" i="10" s="1"/>
  <c r="H12" i="10"/>
  <c r="J12" i="10" s="1"/>
  <c r="K12" i="10" s="1"/>
  <c r="H13" i="10"/>
  <c r="H14" i="10"/>
  <c r="H15" i="10"/>
  <c r="J15" i="10" s="1"/>
  <c r="H16" i="10"/>
  <c r="J16" i="10" s="1"/>
  <c r="K16" i="10" s="1"/>
  <c r="H17" i="10"/>
  <c r="H66" i="10"/>
  <c r="H65" i="10"/>
  <c r="J65" i="10" s="1"/>
  <c r="K65" i="10" s="1"/>
  <c r="H64" i="10"/>
  <c r="J64" i="10" s="1"/>
  <c r="K64" i="10" s="1"/>
  <c r="H63" i="10"/>
  <c r="H62" i="10"/>
  <c r="H61" i="10"/>
  <c r="J61" i="10" s="1"/>
  <c r="K61" i="10" s="1"/>
  <c r="H60" i="10"/>
  <c r="J60" i="10" s="1"/>
  <c r="K60" i="10" s="1"/>
  <c r="H59" i="10"/>
  <c r="H58" i="10"/>
  <c r="H57" i="10"/>
  <c r="J57" i="10" s="1"/>
  <c r="K57" i="10" s="1"/>
  <c r="H51" i="10"/>
  <c r="J51" i="10" s="1"/>
  <c r="K51" i="10" s="1"/>
  <c r="H50" i="10"/>
  <c r="J50" i="10" s="1"/>
  <c r="K50" i="10" s="1"/>
  <c r="H49" i="10"/>
  <c r="J49" i="10" s="1"/>
  <c r="H48" i="10"/>
  <c r="H47" i="10"/>
  <c r="J47" i="10" s="1"/>
  <c r="K47" i="10" s="1"/>
  <c r="H46" i="10"/>
  <c r="J46" i="10" s="1"/>
  <c r="K46" i="10" s="1"/>
  <c r="H45" i="10"/>
  <c r="H44" i="10"/>
  <c r="H43" i="10"/>
  <c r="J43" i="10" s="1"/>
  <c r="K43" i="10" s="1"/>
  <c r="H42" i="10"/>
  <c r="J42" i="10" s="1"/>
  <c r="K42" i="10" s="1"/>
  <c r="H41" i="10"/>
  <c r="H40" i="10"/>
  <c r="H39" i="10"/>
  <c r="J39" i="10" s="1"/>
  <c r="K39" i="10" s="1"/>
  <c r="H38" i="10"/>
  <c r="J38" i="10" s="1"/>
  <c r="K38" i="10" s="1"/>
  <c r="H37" i="10"/>
  <c r="H36" i="10"/>
  <c r="H35" i="10"/>
  <c r="J35" i="10" s="1"/>
  <c r="K35" i="10" s="1"/>
  <c r="H34" i="10"/>
  <c r="J34" i="10" s="1"/>
  <c r="K34" i="10" s="1"/>
  <c r="H33" i="10"/>
  <c r="H32" i="10"/>
  <c r="H31" i="10"/>
  <c r="J31" i="10" s="1"/>
  <c r="K31" i="10" s="1"/>
  <c r="H30" i="10"/>
  <c r="J30" i="10" s="1"/>
  <c r="K30" i="10" s="1"/>
  <c r="H29" i="10"/>
  <c r="H28" i="10"/>
  <c r="H27" i="10"/>
  <c r="J27" i="10" s="1"/>
  <c r="K27" i="10" s="1"/>
  <c r="H26" i="10"/>
  <c r="J26" i="10" s="1"/>
  <c r="K26" i="10" s="1"/>
  <c r="H25" i="10"/>
  <c r="H24" i="10"/>
  <c r="H23" i="10"/>
  <c r="J23" i="10" s="1"/>
  <c r="K23" i="10" s="1"/>
  <c r="H22" i="10"/>
  <c r="J22" i="10" s="1"/>
  <c r="K22" i="10" s="1"/>
  <c r="H21" i="10"/>
  <c r="J21" i="10" s="1"/>
  <c r="H20" i="10"/>
  <c r="H19" i="10"/>
  <c r="J19" i="10" s="1"/>
  <c r="H18" i="10"/>
  <c r="H11" i="10"/>
  <c r="H12" i="9"/>
  <c r="H11" i="9"/>
  <c r="J11" i="9" s="1"/>
  <c r="K11" i="9" s="1"/>
  <c r="H20" i="8"/>
  <c r="H19" i="8"/>
  <c r="H17" i="8"/>
  <c r="J17" i="8" s="1"/>
  <c r="K17" i="8" s="1"/>
  <c r="H16" i="8"/>
  <c r="H15" i="8"/>
  <c r="H14" i="8"/>
  <c r="J14" i="8" s="1"/>
  <c r="K14" i="8" s="1"/>
  <c r="H13" i="8"/>
  <c r="J13" i="8" s="1"/>
  <c r="K13" i="8" s="1"/>
  <c r="H12" i="8"/>
  <c r="H11" i="8"/>
  <c r="H26" i="7"/>
  <c r="H25" i="7"/>
  <c r="H24" i="7"/>
  <c r="H23" i="7"/>
  <c r="J23" i="7" s="1"/>
  <c r="H22" i="7"/>
  <c r="J22" i="7" s="1"/>
  <c r="K22" i="7" s="1"/>
  <c r="H21" i="7"/>
  <c r="H19" i="7"/>
  <c r="J19" i="7" s="1"/>
  <c r="K19" i="7" s="1"/>
  <c r="H18" i="7"/>
  <c r="J18" i="7" s="1"/>
  <c r="K18" i="7" s="1"/>
  <c r="H17" i="7"/>
  <c r="H16" i="7"/>
  <c r="H15" i="7"/>
  <c r="J15" i="7" s="1"/>
  <c r="K15" i="7" s="1"/>
  <c r="H14" i="7"/>
  <c r="J14" i="7" s="1"/>
  <c r="K14" i="7" s="1"/>
  <c r="H13" i="7"/>
  <c r="H12" i="7"/>
  <c r="H11" i="7"/>
  <c r="J11" i="7" s="1"/>
  <c r="K11" i="7" s="1"/>
  <c r="J11" i="24" l="1"/>
  <c r="K11" i="24" s="1"/>
  <c r="H58" i="24"/>
  <c r="J11" i="10"/>
  <c r="K11" i="10" s="1"/>
  <c r="H67" i="10"/>
  <c r="H21" i="8"/>
  <c r="H12" i="15"/>
  <c r="K54" i="10"/>
  <c r="J52" i="10"/>
  <c r="K52" i="10" s="1"/>
  <c r="K13" i="14"/>
  <c r="H13" i="18"/>
  <c r="H13" i="9"/>
  <c r="J56" i="24"/>
  <c r="K56" i="24" s="1"/>
  <c r="H23" i="23"/>
  <c r="J14" i="23"/>
  <c r="K14" i="23" s="1"/>
  <c r="J18" i="23"/>
  <c r="K18" i="23" s="1"/>
  <c r="J13" i="23"/>
  <c r="K13" i="23" s="1"/>
  <c r="J17" i="23"/>
  <c r="K17" i="23" s="1"/>
  <c r="J22" i="23"/>
  <c r="K22" i="23" s="1"/>
  <c r="J16" i="22"/>
  <c r="K16" i="22" s="1"/>
  <c r="H19" i="22"/>
  <c r="J11" i="22"/>
  <c r="K11" i="22" s="1"/>
  <c r="J15" i="22"/>
  <c r="K15" i="22" s="1"/>
  <c r="J14" i="22"/>
  <c r="K14" i="22" s="1"/>
  <c r="J18" i="22"/>
  <c r="K18" i="22" s="1"/>
  <c r="J17" i="22"/>
  <c r="K17" i="22" s="1"/>
  <c r="J11" i="21"/>
  <c r="K11" i="21" s="1"/>
  <c r="K12" i="21" s="1"/>
  <c r="J11" i="20"/>
  <c r="K11" i="20" s="1"/>
  <c r="K12" i="20" s="1"/>
  <c r="J12" i="18"/>
  <c r="K12" i="18" s="1"/>
  <c r="K13" i="18" s="1"/>
  <c r="J11" i="17"/>
  <c r="K11" i="17" s="1"/>
  <c r="K12" i="17" s="1"/>
  <c r="H17" i="16"/>
  <c r="J13" i="16"/>
  <c r="K13" i="16" s="1"/>
  <c r="J12" i="16"/>
  <c r="K12" i="16" s="1"/>
  <c r="J16" i="16"/>
  <c r="K16" i="16" s="1"/>
  <c r="H17" i="14"/>
  <c r="J11" i="14"/>
  <c r="K11" i="14" s="1"/>
  <c r="K12" i="14"/>
  <c r="J14" i="14"/>
  <c r="K14" i="14" s="1"/>
  <c r="K15" i="14"/>
  <c r="J13" i="13"/>
  <c r="K13" i="13" s="1"/>
  <c r="K14" i="13"/>
  <c r="J17" i="13"/>
  <c r="K17" i="13" s="1"/>
  <c r="K18" i="13"/>
  <c r="J21" i="13"/>
  <c r="K21" i="13" s="1"/>
  <c r="H22" i="13"/>
  <c r="H15" i="12"/>
  <c r="J13" i="12"/>
  <c r="K13" i="12" s="1"/>
  <c r="J12" i="12"/>
  <c r="K12" i="12" s="1"/>
  <c r="J18" i="10"/>
  <c r="K18" i="10" s="1"/>
  <c r="J14" i="10"/>
  <c r="K14" i="10" s="1"/>
  <c r="K19" i="10"/>
  <c r="K15" i="10"/>
  <c r="J17" i="10"/>
  <c r="K17" i="10" s="1"/>
  <c r="J13" i="10"/>
  <c r="K13" i="10" s="1"/>
  <c r="J25" i="10"/>
  <c r="K25" i="10" s="1"/>
  <c r="J29" i="10"/>
  <c r="K29" i="10" s="1"/>
  <c r="J33" i="10"/>
  <c r="K33" i="10" s="1"/>
  <c r="J37" i="10"/>
  <c r="K37" i="10" s="1"/>
  <c r="J41" i="10"/>
  <c r="K41" i="10" s="1"/>
  <c r="J45" i="10"/>
  <c r="K45" i="10" s="1"/>
  <c r="J55" i="10"/>
  <c r="K55" i="10" s="1"/>
  <c r="J59" i="10"/>
  <c r="K59" i="10" s="1"/>
  <c r="J63" i="10"/>
  <c r="K63" i="10" s="1"/>
  <c r="J20" i="10"/>
  <c r="K20" i="10" s="1"/>
  <c r="K21" i="10"/>
  <c r="J24" i="10"/>
  <c r="K24" i="10" s="1"/>
  <c r="J28" i="10"/>
  <c r="K28" i="10" s="1"/>
  <c r="J32" i="10"/>
  <c r="K32" i="10" s="1"/>
  <c r="J36" i="10"/>
  <c r="K36" i="10" s="1"/>
  <c r="J40" i="10"/>
  <c r="K40" i="10" s="1"/>
  <c r="J44" i="10"/>
  <c r="K44" i="10" s="1"/>
  <c r="J48" i="10"/>
  <c r="K48" i="10" s="1"/>
  <c r="K49" i="10"/>
  <c r="J58" i="10"/>
  <c r="K58" i="10" s="1"/>
  <c r="J62" i="10"/>
  <c r="K62" i="10" s="1"/>
  <c r="J66" i="10"/>
  <c r="K66" i="10" s="1"/>
  <c r="J12" i="9"/>
  <c r="K12" i="9" s="1"/>
  <c r="K13" i="9" s="1"/>
  <c r="J12" i="8"/>
  <c r="K12" i="8" s="1"/>
  <c r="J16" i="8"/>
  <c r="K16" i="8" s="1"/>
  <c r="J20" i="8"/>
  <c r="K20" i="8" s="1"/>
  <c r="J11" i="8"/>
  <c r="K11" i="8" s="1"/>
  <c r="J15" i="8"/>
  <c r="K15" i="8" s="1"/>
  <c r="J19" i="8"/>
  <c r="K19" i="8" s="1"/>
  <c r="J26" i="7"/>
  <c r="K26" i="7" s="1"/>
  <c r="J25" i="7"/>
  <c r="K25" i="7" s="1"/>
  <c r="J24" i="7"/>
  <c r="K24" i="7" s="1"/>
  <c r="H27" i="7"/>
  <c r="K23" i="7"/>
  <c r="J13" i="7"/>
  <c r="K13" i="7" s="1"/>
  <c r="J17" i="7"/>
  <c r="K17" i="7" s="1"/>
  <c r="J21" i="7"/>
  <c r="K21" i="7" s="1"/>
  <c r="J12" i="7"/>
  <c r="K12" i="7" s="1"/>
  <c r="J16" i="7"/>
  <c r="K16" i="7" s="1"/>
  <c r="J20" i="7"/>
  <c r="K20" i="7" s="1"/>
  <c r="K58" i="24" l="1"/>
  <c r="K17" i="14"/>
  <c r="K15" i="12"/>
  <c r="K23" i="23"/>
  <c r="K19" i="22"/>
  <c r="K17" i="16"/>
  <c r="K22" i="13"/>
  <c r="K67" i="10"/>
  <c r="K21" i="8"/>
  <c r="K27" i="7"/>
  <c r="H34" i="6" l="1"/>
  <c r="H33" i="6"/>
  <c r="J33" i="6" l="1"/>
  <c r="K33" i="6" s="1"/>
  <c r="J34" i="6"/>
  <c r="K34" i="6" s="1"/>
  <c r="H41" i="6"/>
  <c r="J41" i="6" s="1"/>
  <c r="H40" i="6"/>
  <c r="H39" i="6"/>
  <c r="H36" i="6"/>
  <c r="J36" i="6" s="1"/>
  <c r="H32" i="6"/>
  <c r="H31" i="6"/>
  <c r="J31" i="6" s="1"/>
  <c r="K31" i="6" s="1"/>
  <c r="H28" i="6"/>
  <c r="H27" i="6"/>
  <c r="J27" i="6" s="1"/>
  <c r="K27" i="6" s="1"/>
  <c r="H26" i="6"/>
  <c r="J26" i="6" s="1"/>
  <c r="K26" i="6" s="1"/>
  <c r="H25" i="6"/>
  <c r="H24" i="6"/>
  <c r="H22" i="6"/>
  <c r="J22" i="6" s="1"/>
  <c r="K22" i="6" s="1"/>
  <c r="H21" i="6"/>
  <c r="H20" i="6"/>
  <c r="H19" i="6"/>
  <c r="J19" i="6" s="1"/>
  <c r="K19" i="6" s="1"/>
  <c r="H18" i="6"/>
  <c r="J18" i="6" s="1"/>
  <c r="K18" i="6" s="1"/>
  <c r="H17" i="6"/>
  <c r="H16" i="6"/>
  <c r="H14" i="6"/>
  <c r="J14" i="6" s="1"/>
  <c r="K14" i="6" s="1"/>
  <c r="H12" i="6"/>
  <c r="J12" i="6" s="1"/>
  <c r="H12" i="5"/>
  <c r="J12" i="5" s="1"/>
  <c r="K12" i="5" s="1"/>
  <c r="H13" i="5"/>
  <c r="J13" i="5" s="1"/>
  <c r="K13" i="5" s="1"/>
  <c r="H11" i="5"/>
  <c r="H25" i="4"/>
  <c r="H27" i="4"/>
  <c r="H28" i="4"/>
  <c r="H29" i="4"/>
  <c r="H30" i="4"/>
  <c r="H31" i="4"/>
  <c r="H32" i="4"/>
  <c r="H33" i="4"/>
  <c r="H34" i="4"/>
  <c r="H35" i="4"/>
  <c r="H36" i="4"/>
  <c r="H37" i="4"/>
  <c r="H38" i="4"/>
  <c r="H39" i="4"/>
  <c r="H40" i="4"/>
  <c r="H41" i="4"/>
  <c r="H42" i="4"/>
  <c r="H43" i="4"/>
  <c r="H44" i="4"/>
  <c r="H45" i="4"/>
  <c r="H46" i="4"/>
  <c r="H47" i="4"/>
  <c r="H48" i="4"/>
  <c r="H49" i="4"/>
  <c r="H50" i="4"/>
  <c r="J50" i="4" s="1"/>
  <c r="H51" i="4"/>
  <c r="H52" i="4"/>
  <c r="H53" i="4"/>
  <c r="H24" i="4"/>
  <c r="H23" i="4"/>
  <c r="J23" i="4" s="1"/>
  <c r="K23" i="4" s="1"/>
  <c r="H22" i="4"/>
  <c r="H17" i="4"/>
  <c r="H16" i="4"/>
  <c r="H15" i="4"/>
  <c r="J15" i="4" s="1"/>
  <c r="K15" i="4" s="1"/>
  <c r="H14" i="4"/>
  <c r="H13" i="4"/>
  <c r="H12" i="4"/>
  <c r="H11" i="4"/>
  <c r="J11" i="4" s="1"/>
  <c r="K11" i="4" s="1"/>
  <c r="H12" i="3"/>
  <c r="J12" i="3" s="1"/>
  <c r="K12" i="3" s="1"/>
  <c r="H11" i="2"/>
  <c r="J11" i="2" s="1"/>
  <c r="H12" i="2"/>
  <c r="J12" i="2" s="1"/>
  <c r="H13" i="2"/>
  <c r="H14" i="2"/>
  <c r="H54" i="4" l="1"/>
  <c r="J11" i="5"/>
  <c r="K11" i="5" s="1"/>
  <c r="K14" i="5" s="1"/>
  <c r="H14" i="5"/>
  <c r="H13" i="3"/>
  <c r="H15" i="2"/>
  <c r="J21" i="6"/>
  <c r="K21" i="6" s="1"/>
  <c r="K36" i="6"/>
  <c r="J17" i="6"/>
  <c r="K17" i="6" s="1"/>
  <c r="J25" i="6"/>
  <c r="K25" i="6" s="1"/>
  <c r="K41" i="6"/>
  <c r="H42" i="6"/>
  <c r="K12" i="6"/>
  <c r="J16" i="6"/>
  <c r="K16" i="6" s="1"/>
  <c r="J20" i="6"/>
  <c r="K20" i="6" s="1"/>
  <c r="J24" i="6"/>
  <c r="K24" i="6" s="1"/>
  <c r="J28" i="6"/>
  <c r="K28" i="6" s="1"/>
  <c r="J32" i="6"/>
  <c r="K32" i="6" s="1"/>
  <c r="J40" i="6"/>
  <c r="K40" i="6" s="1"/>
  <c r="J39" i="6"/>
  <c r="K39" i="6" s="1"/>
  <c r="J46" i="4"/>
  <c r="K46" i="4" s="1"/>
  <c r="J34" i="4"/>
  <c r="K34" i="4" s="1"/>
  <c r="J53" i="4"/>
  <c r="K53" i="4" s="1"/>
  <c r="J49" i="4"/>
  <c r="K49" i="4" s="1"/>
  <c r="J45" i="4"/>
  <c r="K45" i="4" s="1"/>
  <c r="J41" i="4"/>
  <c r="K41" i="4" s="1"/>
  <c r="J37" i="4"/>
  <c r="K37" i="4" s="1"/>
  <c r="J33" i="4"/>
  <c r="K33" i="4" s="1"/>
  <c r="J29" i="4"/>
  <c r="K29" i="4" s="1"/>
  <c r="J22" i="4"/>
  <c r="K22" i="4" s="1"/>
  <c r="J14" i="4"/>
  <c r="K14" i="4" s="1"/>
  <c r="J38" i="4"/>
  <c r="K38" i="4" s="1"/>
  <c r="J26" i="4"/>
  <c r="K26" i="4" s="1"/>
  <c r="K50" i="4"/>
  <c r="J52" i="4"/>
  <c r="K52" i="4" s="1"/>
  <c r="J48" i="4"/>
  <c r="K48" i="4" s="1"/>
  <c r="J44" i="4"/>
  <c r="K44" i="4" s="1"/>
  <c r="J40" i="4"/>
  <c r="K40" i="4" s="1"/>
  <c r="J36" i="4"/>
  <c r="K36" i="4" s="1"/>
  <c r="J32" i="4"/>
  <c r="K32" i="4" s="1"/>
  <c r="J28" i="4"/>
  <c r="K28" i="4" s="1"/>
  <c r="J17" i="4"/>
  <c r="K17" i="4" s="1"/>
  <c r="J13" i="4"/>
  <c r="K13" i="4" s="1"/>
  <c r="J42" i="4"/>
  <c r="K42" i="4" s="1"/>
  <c r="J30" i="4"/>
  <c r="K30" i="4" s="1"/>
  <c r="J51" i="4"/>
  <c r="K51" i="4" s="1"/>
  <c r="J47" i="4"/>
  <c r="K47" i="4" s="1"/>
  <c r="J43" i="4"/>
  <c r="K43" i="4" s="1"/>
  <c r="J39" i="4"/>
  <c r="K39" i="4" s="1"/>
  <c r="J35" i="4"/>
  <c r="K35" i="4" s="1"/>
  <c r="J31" i="4"/>
  <c r="K31" i="4" s="1"/>
  <c r="J27" i="4"/>
  <c r="K27" i="4" s="1"/>
  <c r="J25" i="4"/>
  <c r="K25" i="4" s="1"/>
  <c r="J24" i="4"/>
  <c r="K24" i="4" s="1"/>
  <c r="J16" i="4"/>
  <c r="K16" i="4" s="1"/>
  <c r="J12" i="4"/>
  <c r="K12" i="4" s="1"/>
  <c r="K13" i="3"/>
  <c r="K11" i="2"/>
  <c r="J13" i="2"/>
  <c r="K13" i="2" s="1"/>
  <c r="K12" i="2"/>
  <c r="J14" i="2"/>
  <c r="K14" i="2" s="1"/>
  <c r="K54" i="4" l="1"/>
  <c r="K15" i="2"/>
  <c r="K42" i="6"/>
</calcChain>
</file>

<file path=xl/sharedStrings.xml><?xml version="1.0" encoding="utf-8"?>
<sst xmlns="http://schemas.openxmlformats.org/spreadsheetml/2006/main" count="2839" uniqueCount="777">
  <si>
    <t>L.p.</t>
  </si>
  <si>
    <t>Przedmiot zamówienia</t>
  </si>
  <si>
    <t>J.m.</t>
  </si>
  <si>
    <t>Ilość</t>
  </si>
  <si>
    <t>Cena jedn.netto</t>
  </si>
  <si>
    <t>Wartość netto</t>
  </si>
  <si>
    <t xml:space="preserve">Podatek VAT </t>
  </si>
  <si>
    <t>Wartość ogółem</t>
  </si>
  <si>
    <t>Wartość brutto</t>
  </si>
  <si>
    <t>WARTOŚĆ OGÓŁEM:</t>
  </si>
  <si>
    <t xml:space="preserve"> (%)</t>
  </si>
  <si>
    <t>szt.</t>
  </si>
  <si>
    <t>Pakiet nr 5</t>
  </si>
  <si>
    <t>op.</t>
  </si>
  <si>
    <t>Numer katalagowy</t>
  </si>
  <si>
    <t>Nazwa handlowa / Producent</t>
  </si>
  <si>
    <t>Gąbka z chlorexydyną
- jednorazowa gąbka nasączona 25 ml substancją myjącą oraz 4% roztworem chlorheksydyny (nie zawierająca mydła).
 - rozmiar 12cm x 8cm x 2,5cm, 
- wykonana z poliuretanu
- pakowana pojedynczo w opakowania foliowe
- zarejestrowana jako wyrób medyczny</t>
  </si>
  <si>
    <t>Czepek do mycia głowy pacjenta
• w składzie – woda;  roztwór z zawartością simetikonu; składniki zapobiegające powstawaniu elektryczności statycznej oraz hamujących rozwój grzybów, pleśni, flory Gram dodatniej i Gram ujemnej
• nie wymaga dodatkowego namoczenia głowy oraz spłukiwania
• opakowanie pomagające utrzymać temperaturę czepka</t>
  </si>
  <si>
    <t>Pojemnik 3,5 litr  na odpady histopatologiczne bez otworu wrzutowego</t>
  </si>
  <si>
    <t>Pojemnik do dobowej zbiorki moczu z tw. sztucz. plastikowy „Tulipan”</t>
  </si>
  <si>
    <t>Gilotynka (przecinarka) do tabletek</t>
  </si>
  <si>
    <t>Termofor gumowy w pokrowcu</t>
  </si>
  <si>
    <t>Kleszczyki Kocher 160  mm proste</t>
  </si>
  <si>
    <t>Kleszczyki Kocher 160 mm odg.</t>
  </si>
  <si>
    <t>Kleszczyki Pean 160 mm proste</t>
  </si>
  <si>
    <t>Kleszczyki Pean 160 mm odg.</t>
  </si>
  <si>
    <t>Pinceta anatomiczna 160 mm</t>
  </si>
  <si>
    <t>Pinceta chirurgiczna 3-4 ząbki 160 mm</t>
  </si>
  <si>
    <t>Wieszaczki do worków na mocz
- dwuramienne</t>
  </si>
  <si>
    <t>Pojemnik 15 ml do wycinków  histopatologicznych z zakrętką
- jednorazowy
- niejałowy</t>
  </si>
  <si>
    <t>Pojemnik 60 ml do wycinków histopatologicznych z zakrętką
- jednorazowy
- niejałowy</t>
  </si>
  <si>
    <t>Kubek-Pojnik  dla chorych (dorosłych) z bocznymi uchwytami 
- objętość użytkowa 300 ml
- wielorazowego użytku</t>
  </si>
  <si>
    <t>Kieliszek do podawania leków
1 x użytku</t>
  </si>
  <si>
    <t>Maszynka do golenia 1 x użytku
- jednoostrzowa z zakończeniem grzebykowym uniemożliwiającym zapychanie
- z zabezpieczeniem ostrza</t>
  </si>
  <si>
    <t>Maszynka do golenia 1 x użytku
- o szerokiej powierzchni golącej do golenia na sucho i mokro z rączką umieszczoną nad ostrzem i zakończeniem grzebykowym uniemożliwiającym zapychanie
- tekturowe zabezpieczenie ostrza</t>
  </si>
  <si>
    <t>Przyrząd (urządzenie) do usuwania zszywek chirurgicznych
- jednorazowego użytku
- sterylny
- anatomiczny uchwyt z tw.sztucznego
- stalowa głowica
- pakowany pojedynczo</t>
  </si>
  <si>
    <t>Osłonki na głowice sondy USG
- z lateksu kauczuku naturalnego
- pudrowane
- bez zbiorniczka 
- każda w oddzielnym opakowaniu</t>
  </si>
  <si>
    <t>Worek na zwłoki
- dla dorosłych
- na zamek
- kolor czarny</t>
  </si>
  <si>
    <t>Manometr do RR zegarowy
- metalowy</t>
  </si>
  <si>
    <t>Gruszka gumowa do ap. ciś.RR 
z zaworem przednim i tylnym</t>
  </si>
  <si>
    <t>Okulary ochronne z tworzywa sztucznego
dla obsługi personelu medycznego</t>
  </si>
  <si>
    <t>Zatyczka do cewników
- schodkowa
- sterylna
- 1 x użytku</t>
  </si>
  <si>
    <t>Stetoskop internistyczny dla dorosłych
- dwustronny</t>
  </si>
  <si>
    <t>kpl.</t>
  </si>
  <si>
    <t>Elektrody igłowe do EMG koncentryczne 
jednorazowego użytku   a 25 sz/op
- dł. 38 mm śred. 0,45</t>
  </si>
  <si>
    <t>Elektrody igłowe do EMG koncentryczne 
jednorazowego użytku   a 25 sz/op
- dł 50 mm śred. 0,45</t>
  </si>
  <si>
    <t>Akcesoria do modułu EKG monitora
 iPM 9800 , T8 produkcji Mindray</t>
  </si>
  <si>
    <t>Czujnik SpO2 na palec typu klips dla dorosłych  - moduł Nellcor</t>
  </si>
  <si>
    <t>Akcesoria do modułu SpO2  monitora 
 iPM 9800, VP-1200, T8 produkcji Mindray</t>
  </si>
  <si>
    <t>Przewód główny VCR EKG z gniazdami do 3 końcówek</t>
  </si>
  <si>
    <t>Przewód główny VCR EKG z gniazdami do 5 końcówek</t>
  </si>
  <si>
    <t>Komplet 3 końcówek EKG z klipsami</t>
  </si>
  <si>
    <t>Komplet 5 końcówek EKG z klipsami</t>
  </si>
  <si>
    <t>Przewód EKG z gniazdami do 5 końcówek do kardiomonitora VP-1200</t>
  </si>
  <si>
    <t>1.1</t>
  </si>
  <si>
    <t>1.2</t>
  </si>
  <si>
    <t>2.1</t>
  </si>
  <si>
    <t>2.2</t>
  </si>
  <si>
    <t>2.3</t>
  </si>
  <si>
    <t>2.4</t>
  </si>
  <si>
    <t>2.5</t>
  </si>
  <si>
    <t>Akcesoria do kardiomonitora PM-7000 ; VP-1200; monitora VS-800</t>
  </si>
  <si>
    <t>5.1</t>
  </si>
  <si>
    <t>5.2</t>
  </si>
  <si>
    <t>5.3</t>
  </si>
  <si>
    <t>5.4</t>
  </si>
  <si>
    <t>5.5</t>
  </si>
  <si>
    <t>Czujnik SpO2 na palec dla dorosłych do kardiomonitora VP-1200 (silikonowy)</t>
  </si>
  <si>
    <t>Akcesoria do pulsoksymetru PM-60, Oxypleth 520 A</t>
  </si>
  <si>
    <t>Czujnik SpO2 silikonowy dla dorosłych Nellcor OxiMax do pulsok.PM-60</t>
  </si>
  <si>
    <t xml:space="preserve">Czujnik SpO2 dla noworodków typu Y do pulsom. Oxypleth 520A </t>
  </si>
  <si>
    <t>Akcesoria do modułu NiPC monitora iPM 9800, T8 produkcji Mindray</t>
  </si>
  <si>
    <t>8.1</t>
  </si>
  <si>
    <t>8.2</t>
  </si>
  <si>
    <t>Mankiet średni bez lateksu (obw. ramienia 25-35 cm)</t>
  </si>
  <si>
    <t>Mankiet duży bez lateksu (obw. ramienia 33-47 cm)</t>
  </si>
  <si>
    <t>Czujnik pomiaru temperatury dla dorosłych  
do monitora Mindray T-8 – na skórę</t>
  </si>
  <si>
    <t>Myjka- rękawica -  nieprzemakalna 1 x użytku 
- nasączona obustronnie środkami
  myjącymi o naturalnym PH 5,5
- wykonana w 100% z włókien poliestrowych
- obie warstwy myjki  nie podfoliowane 
- rozmiar 15 cm x 22 cm
- gramatura 65g/m2
- produkt pozbawiony lateksu
- opak. jedn. a 12 szt</t>
  </si>
  <si>
    <t xml:space="preserve">Zestaw do toalety jamy ustnej
zawierający w jednym opakowaniu:
- 1 szczoteczkę do zębów z odsysaniem z poziomą manualną  zastawką do regulacji siły odsysania
- z 3 otworami ssącymi oraz z   pofałdowaną gąbką na górnej   powierzchni 
- 7 ml bezalkoholowego płynu do płukania jamy ustnej z 0,05% roztworem chlorku cetylpirydyny w wyciskanej saszetce 
- 1 gąbka-aplikator z poprzecznym pofałdowaniem
- 1 saszetkę z 2 g preparatu nawilżającego do ust na bazie wody z cetylpirydyną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t>
  </si>
  <si>
    <t xml:space="preserve">Termometr elektroniczny </t>
  </si>
  <si>
    <t xml:space="preserve">Nożyczki do materiałów opatrunkowych Esmarcha 210 mm </t>
  </si>
  <si>
    <t>Pojemnik do igieł mały 0,2-0,3 l 
- kolor czerwony
- z otworem wrzutowym</t>
  </si>
  <si>
    <t>Pojemnik do igieł 0,7-0,8 l
- kolor czerwony
- z otworem wrzutowym</t>
  </si>
  <si>
    <t>Pojemnik do igieł 1,0 – 1,5 l 
- kolor czerwony
- z otworem wrzutowym</t>
  </si>
  <si>
    <t>Wanienka do dezynf. narzędzi 2-3 l z sitem i pokrywą</t>
  </si>
  <si>
    <t>Worki strunowe o wym. 80 x 120 mm a 100szt/op</t>
  </si>
  <si>
    <t>Worki strunowe o wym. 120 x 180 mm a 100szt/op</t>
  </si>
  <si>
    <t xml:space="preserve">Elektrody dla noworodków 1 x użytku
- samoprzylepne, łatwo przylegające do skóry
- kolorowe kabelki dł. 47-50 cm 
  zakończone złączem 1,5 mm
- przepuszczalność dla promieni Rtg
  umożliwiająca wykonanie zdjęć
  klatki piersiowej bez konieczności
  każdorazowego usuwania elektrod
- wymiary 16x19 mm
- kpl. 3 szt /op 
- pakowany w pojedynczej torebce </t>
  </si>
  <si>
    <t>Czujnik SpO2 dla noworodków wielorazowy do pulsoksymetru PM-60</t>
  </si>
  <si>
    <t>Czujnik SpO2 dla dorosłych do pulsoksymetru Oxypleth 520A</t>
  </si>
  <si>
    <t>Pakiet nr 6</t>
  </si>
  <si>
    <t>Elektroda ścinająca do resektoskopów firmy Richard Wolf posiadanych przez Zamawiającego</t>
  </si>
  <si>
    <t>Elektroda koagulująca wałeczkowa do resektoskopów firmy Richard Wolf posiadanych przez Zamawiającego</t>
  </si>
  <si>
    <t>Elektroda ścinająca – cięcie nóż do  resektoskopów firmy Richard Wolf posiadanych przez Zamawiającego</t>
  </si>
  <si>
    <t>Elektroda hakowa do resektoskopów firmy Richard Wolf posiadanych przez Zamawiającego</t>
  </si>
  <si>
    <t xml:space="preserve">Wkłady narzędzi endoskopowych montowane zatrzaskowo wkłady kleszczy średnicy 5 i 7 Fr: biopsyjne (łóżeczkowe), chwytające, nożyczki (do wyboru z katalogu). Wkłady ze znacznikiem położenia narzędzia i złączem typu Luer do przepłukiwania narzędzia, kompatybilne z rączkami typu HySafe firmy Richard Wolf posiadanych przez Zamawiającego </t>
  </si>
  <si>
    <t>Rączka do narzędzi z zabezpieczeniem przeciw przeciążeniowym, łączona zatrzaskowo z wkładem, kompatybilna z wkładami typu HySafe firmy Richard Wolf posiadanymi przez Zamawiającego</t>
  </si>
  <si>
    <t>Światłowód do cystouretroskopu dł.2,3 m śr. wiązki 3,5 mm montowany zatrzaskowo, umożliwiający wymianę adapterów na obu końcach światłowodu, w zestawie adapter do zatrzaskowego mocowania optyk firmy Richard Wolf posiadanych przez Zamawiającego</t>
  </si>
  <si>
    <t>Zestaw węży z końcówkami Luer
do cystouretroskopu i pompy histeroskopowej firmy Richard Wolf posiadanych przez Zamawiającego</t>
  </si>
  <si>
    <t>Elektroda bipolarna – wałeczkowa
kompatybilna do resektoskopu  ginekologicznego operacyjno-diagnostycznego firmy Richard Wolf posiadanych przez Zamawiającego     
– min. 3 szt. w op.</t>
  </si>
  <si>
    <t>Elektroda bipolarna – tnąca
kompatybilna do resektoskopu ginekologicznego firmy Richard Wolf posiadanych przez Zamawiającego   
– min. 3 szt. w op.</t>
  </si>
  <si>
    <t>Komplet uszczelek kompatybilnych do Morcelatora
firmy Richard Wolf posiadanego przez Zamawiającego</t>
  </si>
  <si>
    <t>Uszczelki do Histeroskopu firmy Richard Wolf posiadanego przez Zamawiającego</t>
  </si>
  <si>
    <t>Kabel mono i bipolarny – autoklawowalny do resektoskopów firmy Richard Wolf posiadanych
przez Zamawiającego - dł. min. 3 m</t>
  </si>
  <si>
    <t>Kleszcze optyczne do kruszenia kamieni w obrębie pęcherza moczowego, minimum 7 różnych typów bransz/końcówek (do  wyboru z katalogu), kompatybilne z cystoskopami firmy Richard Wolf posiadanymi przez Zamawiającego o wielkości od min. 19,5 Fr</t>
  </si>
  <si>
    <t>Druty prowadzące rdzeń nitinolowy, pokrycie PTFE, 
z hydrofilną elastyczną końcówką min.3 cm, prostą lub zakrzywioną, śred. 0,89 mm lub 0,97 mm, dł. 150 cm a 5 szt/op</t>
  </si>
  <si>
    <t>Pakiet nr 7</t>
  </si>
  <si>
    <t>Papier do EKG 104 x 40 z nadrukiem</t>
  </si>
  <si>
    <t>Papier do EKG 112 x 25 do aparatu AsCARD  Mr. BLUE</t>
  </si>
  <si>
    <t>Papier Video-printer do USG Mitsubishi K-61     110 mm x 20 m</t>
  </si>
  <si>
    <t>Papier KTG – składanka z nadrukiem siatki 150mmx100mmx150mm (do ap.KTG Philips Avalon FM20)</t>
  </si>
  <si>
    <t>Papier do defibrylatora Lifepak 9, 12, szer. 50 mm x 30 m</t>
  </si>
  <si>
    <t>Gel do EKG a 0,5 l – przewodzący</t>
  </si>
  <si>
    <t>Gel do USG a 0,5 l</t>
  </si>
  <si>
    <t>Pakiet nr 8</t>
  </si>
  <si>
    <t>Pakiet nr 9</t>
  </si>
  <si>
    <t>Cewnik Couvelaire Ch 12</t>
  </si>
  <si>
    <t>Cewnik Couvelaire Ch 14</t>
  </si>
  <si>
    <t>Cewnik Couvelaire Ch 16</t>
  </si>
  <si>
    <t>Cewnik Couvelaire Ch 18</t>
  </si>
  <si>
    <t>Cewnik Couvelaire Ch 20</t>
  </si>
  <si>
    <t>Cewnik Couvelaire Ch 22</t>
  </si>
  <si>
    <t>Cewnik Couvelaire Ch 24</t>
  </si>
  <si>
    <t>Cewnik Couvelaire Ch 26</t>
  </si>
  <si>
    <t>Cewnik Nelaton Ch 06</t>
  </si>
  <si>
    <t>Cewnik Nelaton Ch 08</t>
  </si>
  <si>
    <t>Cewnik Nelaton Ch 10</t>
  </si>
  <si>
    <t>Cewnik Nelaton Ch 12</t>
  </si>
  <si>
    <t>Cewnik Nelaton Ch 14</t>
  </si>
  <si>
    <t>Cewnik Nelaton Ch 16</t>
  </si>
  <si>
    <t>Cewnik Nelaton Ch 18</t>
  </si>
  <si>
    <t>Cewnik Nelaton Ch 20</t>
  </si>
  <si>
    <t>Cewnik Nelaton Ch 22</t>
  </si>
  <si>
    <t>Cewnik Nelaton Ch 24</t>
  </si>
  <si>
    <t>Cewnik Tiemana Ch 06</t>
  </si>
  <si>
    <t>Cewnik Tiemana Ch 08</t>
  </si>
  <si>
    <t>Cewnik Tiemana Ch 10</t>
  </si>
  <si>
    <t>Cewnik Tiemana Ch 12</t>
  </si>
  <si>
    <t>Cewnik Tiemana Ch 14</t>
  </si>
  <si>
    <t>Cewnik Tiemana Ch 16</t>
  </si>
  <si>
    <t>Cewnik Tiemana Ch 18</t>
  </si>
  <si>
    <t>Cewnik Tiemana Ch 20</t>
  </si>
  <si>
    <t>Cewnik Tiemana Ch 22</t>
  </si>
  <si>
    <t>Cewnik Tiemana Ch 24</t>
  </si>
  <si>
    <t>Cewnik Foley Ch 10 z prowadnicą 
- sterylny
- pokryty silikonem</t>
  </si>
  <si>
    <t>Cewnik Foley Ch 14 silikonowane sterylne</t>
  </si>
  <si>
    <t>Cewnik Foley Ch 16 silikonowane sterylne</t>
  </si>
  <si>
    <t>Cewnik Foley Ch 18 silikonowane sterylne</t>
  </si>
  <si>
    <t>Cewnik Foley Ch 20 silikonowane sterylne</t>
  </si>
  <si>
    <t>Cewnik Foley Ch 22 silikonowane sterylne</t>
  </si>
  <si>
    <t>Cewnik Foley Ch 24 silikonowane sterylne</t>
  </si>
  <si>
    <t>Cewnik Foley Ch 16
- 100 % silikonowy
- sterylizowany tlenkiem etylenu
- pakowany folia-papier</t>
  </si>
  <si>
    <t>Cewnik Foley Ch 18
- 100 % silikonowy
- sterylizowany tlenkiem etylenu
- pakowany folia-papier</t>
  </si>
  <si>
    <t>Cewnik Foley Ch 20
- 100 % silikonowy
- sterylizowany tlenkiem etylenu
- pakowany folia-papier</t>
  </si>
  <si>
    <t>Cew. do odsys. z górn. dróg oddech. Nr 06 dł. 400 mm</t>
  </si>
  <si>
    <t>Cew. do odsys. z górn. dróg oddech. Nr 08 dł. 400 mm</t>
  </si>
  <si>
    <t>Cew. do odsys. z górn. dróg oddech. Nr 10 dł. 400 mm</t>
  </si>
  <si>
    <t>Cew. do odsys. z górn. dróg oddech. 
Nr 14 dł. 600-620 mm</t>
  </si>
  <si>
    <t>Cew. do odsys. z górn. dróg oddech. 
Nr 16 dł. 600-620  mm</t>
  </si>
  <si>
    <t>Cew. do odsys. z górn. dróg oddech. 
Nr 18 dł. 600-620  mm</t>
  </si>
  <si>
    <t>Cew. do odsys. z górn. dróg oddech. 
Nr 20 dł. 600-620  mm</t>
  </si>
  <si>
    <t>Cewnik do podawania tlenu przez nos w wersji standardowej 
dł.210-230 cm
- sterylny
- wykonany z elastycznego PCV
- posiadający bardzo miękkie   
  końcówki
- odporny na załamania 
- opakowanie folia-papier</t>
  </si>
  <si>
    <t>Cewnik do karmienia przez nos 
Ch 6/400-500   Ch 8/400-500
- skalowany
- bez zawartości ftalanów
- z linią RTG
- opakowanie (na wprost) folia-papier</t>
  </si>
  <si>
    <t>Kateter do Embolectomii F 6/80 cm
1-kanałowy</t>
  </si>
  <si>
    <t>Kateter do Embolectomii F 8/80 cm
1-kanałowy</t>
  </si>
  <si>
    <t>Cewnik Pezzer Ch 26</t>
  </si>
  <si>
    <t>Cewnik Pezzer Ch 28</t>
  </si>
  <si>
    <t>Cewnik Couvelaire Ch 06</t>
  </si>
  <si>
    <t>Cewnik Couvelaire Ch 08</t>
  </si>
  <si>
    <t>Cewnik Couvelaire Ch 10</t>
  </si>
  <si>
    <t>Cewnik Foley lateksowy 
2-kanałowy z końcówką Tieman
rozm. Ch 14
- sterylizacja radiacyjna
- opakowanie podwójne folia –folia</t>
  </si>
  <si>
    <t>Cewnik Foley lateksowy 
2-kanałowy z końcówką Tieman
rozm. Ch 16
- sterylizacja radiacyjna
- opakowanie podwójne folia –folia</t>
  </si>
  <si>
    <t>Pakiet nr 11</t>
  </si>
  <si>
    <t xml:space="preserve">Cewnik pooperacyjny z zakończeniem typu Dufoura Ch 18;  20;  22;  24
- cewnik przeźroczysty, z elastycznego PVC 
- z balonem uszczelniającym o poj. 70-80 ml
- rozmiar kodowany kolorem oraz opisany na cewniku
- z linią RTG
- sterylny
- trójdrożny
- pakowany podwójnie (zewnętrznie papier-folia, wewnętrznie-folia)  </t>
  </si>
  <si>
    <t xml:space="preserve">Worek do moczu 2000 ml
- do dobowej zbiórki moczu
- z zaworem typu T
- z podziałką
- z drenem zakończonym łącznikiem schodkowym i zastawką bezzwrotną </t>
  </si>
  <si>
    <t xml:space="preserve">Worek do moczu 2000 ml sterylny
- do dobowej zbiórki moczu
- z zaworem typu T
- z podziałką
- z drenem zakończonym łącznikiem schodkowym i zastawką bezzwrotną </t>
  </si>
  <si>
    <t>Zamknięty system godzinowej zbiórki moczu
- komora pomiarowa o poj. 500ml ze skalą linearną
- worek zbiorczy o poj. 2000 ml ze skalą linearną
- przesuwowy kranik spustowy
- przeciwbakteryjny filtr hydrofobowy komory kropelkowej
- dwie zastawki (jedna na granicy worek zbiorczy-komora GZM, druga- w łączniku kompatybilnym z cewnikami Foleya)
- dwuświatłowy podzielny dren odprowadzający 
- spirala antyzałamaniowa  
- bezigłowy port
- potrójny system mocowania</t>
  </si>
  <si>
    <t>Pakiet nr 12</t>
  </si>
  <si>
    <t>Cewnik do drenażu jamy opłucnej prosty 
Ch 16-20
wykonany miękkiego, elastycznego PCV
zapobiegającego zaginaniu się cewnika
- atraumatyczny otwór końcowy oraz 6 krzyżowo położonych otworów bocznych zapobiegających aspiracji i wrastaniu tkanek
- proksymalny koniec wyposażony w spłaszczony łącznik umożliwiający pewny chwyt kleszczami
- skalowany co 2 cm
- matowa powierzchnia cewnika, całkowicie
przeźroczysta część drenująca
- linia RTG na całej długości cewnika
- w zestawie osobno pakowany uniwersalny
łącznik do podłączenia z zestawem do drenażu
- długość 45 cm
- sterylny, pakowany podwójnie</t>
  </si>
  <si>
    <t xml:space="preserve">Cewnik do drenażu klatki piersiowej z trokarem
 Ch 12-20
- Wykonany a miękkiego elastycznego PCV, zapobiegającego zaginaniu się cewnika
- Stalowy trokar ułatwiający wprowadzenie cewnika
- atraumatyczny otwór końcowy oraz 2 otwory boczne naprzemianległe  
- skalowany co 2 cm
- linia Rtg na całej dł. cewnika 
- zintegrowany uniwersalny łącznik do podłączenia z zestawem do drenażu
- sterylny
- pakowany podwójnie </t>
  </si>
  <si>
    <t>Łącznik schodkowy do drenów fi 6,0</t>
  </si>
  <si>
    <t>Dren łączący do odsysania z możliwością docięcia łącznika CH 24 - 5,60 mm/ 8,00 mm (wew./zew.), dł. min. 210 mm
dren wykonany z medycznego, elastycznego PCV
- wzdłuż drenu specjalne wzmocnienia zapobiegające zaginaniu oraz zasysaniu drenu
- idealnie gładka powierzchnia wewnętrzna drenu, zapobiega osadzaniu się odsysanej wydzieliny na ściankach 
- wszystkie zakończenia drenów dostosowane do standardowych końcówek do odsysania, 
- zakończenie lejek-lejek ze specjalnymi przegubami
(sprężynami zgięciowymi) oraz z możliwością
docięcia w oznaczonych miejscach łącznika i dopasowania do każdego typu ssaka (do średnicy krućca od 8 mm do 18 mm)</t>
  </si>
  <si>
    <t>Zestaw do odsysania pola operacyjnego standardowy
 całkowicie transparentna końcówka
• lekka i idealnie wyważona rączka
• idealnie gładka powierzchnia wewnętrzna
• ergonomicznie ukształtowana z pojedynczym
  załamaniem krzywizny
  dren wykonany z PCV
• wzdłuż drenu specjalne wzmocnienia
  zapobiegające zaginaniu
• idealnie gładka powierzchnia wewnętrzna drenu
• zakończenie lejek-lejek ze specjalnymi przegubami
  (sprężynami zgięciowymi) oraz z możliwością
  docięcia w oznaczonych miejscach łącznika i 
  dopasowania do każdego typu ssaka (do średnicy
  krućca od 8 mm do 18 mm)
- dł. 200-400</t>
  </si>
  <si>
    <t>Dren Redona dwuramienny  Ch 8/08/Ch18
• wykonany z medycznej odmiany PCV
• naprzemienna perforacja o długości 15 cm na
  każdym ramieniu zapobiegającej aspiracji i 
  wrastaniu tkanek
• specjalnie wyprofilowane atraumatyczne otwory 
  drenujące
• atraumatyczne, miękkie zakończenie drenu
• dren posiadający pasek RTG  na całej długości, 
  posiada również trzystopniowy (co 1 cm) czytnik
  głębokości w odległości 5 cm od zakończenia, 
  umożliwiający dokładną identyfikację położenia 
  drenu
• długość całkowita drenu 50 cm, w tym długość 
  ramion 15 cm
• pakowany podwójnie (folia+papier/folia)</t>
  </si>
  <si>
    <t>Dren Redona z medycznego PCV  Ch 8-18
• z niebieską linią RTG na całej długości
• perforacja na odcinku 14 cm 
• pojedynczy znacznik głębokości w odległości 5 cm
  od zakończenia perforacji
• rozmiar nadrukowany na drenie
• długość 700 mm
• sterylny,  pakowany pojedynczo w opakowanie
   typu papier-folia</t>
  </si>
  <si>
    <t>Dren Redona z medycznego PCV  Ch 8-18
• z niebieską linią RTG na całej długości
• perforacja na odcinku 14 cm 
• pojedynczy znacznik głębokości w odległości 5 cm
  od zakończenia perforacji
• rozmiar nadrukowany na drenie
• długość 1700 mm
• sterylny,  pakowany pojedynczo w opakowanie
   typu papier-folia</t>
  </si>
  <si>
    <t>Dren brzuszny Ch 24-36
• wykonany z najwyższej jakości 100% biokompatybilnego i transparentnego silikonu
• sześć dużych specjalnie wyprofilowanych atraumatycznych otworów drenujących - perforacja o długości 10 cm
• atraumatyczne, miękkie zakończenie drenu
• pasek kontrastujący w RTG na całej długości drenu
• długość drenu 50 cm 
• pakowany podwójnie</t>
  </si>
  <si>
    <t>Dren T-Kehr  Ch 12-24
• wykonany z najwyższej jakości 100% 
  biokompatybilnego i transparentnego silikonu
• przezroczysty dren umożliwia kontrolę wzrokową i
  obserwację drenowanego płynu
• atraumatyczne, miękkie zakończenie drenu
• pasek kontrastujący w RTG na całej długości drenu
• długość ramion 450 mm x 180 mm
• pakowany podwójnie</t>
  </si>
  <si>
    <t>Chirurgiczny marker skórny
• sterylny
• doskonale widoczny niezależnie od koloru skóry
• odporny na środki dezynfekujące
• fioletowy atrament
• skala pomiarowa na korpusie pisaka - 5 cm
• dodatkowo załączona dwustronna skala pomiarowa - 15 cm lub 6 cali</t>
  </si>
  <si>
    <t>Pakiet nr 13</t>
  </si>
  <si>
    <t>para</t>
  </si>
  <si>
    <t>Maska chirurgiczna 
- 3-warstwowa
- wiązana na troki
- jednorazowego użytku</t>
  </si>
  <si>
    <t>Maska chirurgiczna 
- 3-warstwowa
- na gumkę 
- jednorazowego użytku</t>
  </si>
  <si>
    <t>Czepek z zabezpieczeniem przed potem
- głęboki w formie furażerki z trokami
   do umocowania
- wykonany w całości z perforowanej
   włókniny wiskozowej o gram.25g/m2
   zapewniającej doskonałą oddychalność
   i komfort noszenia
- wysokość czepka z przodu 20,5 cm
- w formie kartonika umożliwiającego 
  wyjmowanie pojedynczych sztuk 
- op. a 100szt
- dostępny w 4 kolorach: zielony, żółty,
  niebieski, różowy</t>
  </si>
  <si>
    <t xml:space="preserve">Klapki włókninowe
- wykonane z włókniny polipropylenowej
  o gramaturze 90g/m2 spód i 30 g/m2 góra
- niesterylne
- jednorazowego użytku
- rozmiar ok. 28 cm x 13 cm
- pakowane parami  </t>
  </si>
  <si>
    <t>Osłona na przewody  16 cm x 200 cm
foliowana, sterylna</t>
  </si>
  <si>
    <t>Pakiet nr 14</t>
  </si>
  <si>
    <t>Pakiet nr 15</t>
  </si>
  <si>
    <t>Fartuch chirurgiczny z nieprzemakalnymi wstawkami 
rozm.S-M-L-XL
- wykonany z włókniny SMS
- sterylny
- jednorazowego użytku</t>
  </si>
  <si>
    <t>Fartuch podfoliowany rozm. L
 -ob.pasa 140 cm
- niesterylny
- jednorazowego użytku</t>
  </si>
  <si>
    <t>Fartuch z folii PE 1 x użytku
- niesterylny
- pakowany pojedynczo w woreczki 
  foliowe w op.zbiorczym</t>
  </si>
  <si>
    <t>Fartuch chirurgiczny sterylny 
z włókniny L-XL z mankietem
- jednorazowego użytku</t>
  </si>
  <si>
    <t>Pakiet nr 16</t>
  </si>
  <si>
    <t>Filtr wlotowy powietrza do respiratora 
PB 560
- pakowany a 6szt/op</t>
  </si>
  <si>
    <t>Pakiet nr 17</t>
  </si>
  <si>
    <t>Pakiet nr 19</t>
  </si>
  <si>
    <t>Pakiet nr 20</t>
  </si>
  <si>
    <t>Igła do znieczuleń podpajęczynówkowych
(ostrze Quincke)     18G x 50</t>
  </si>
  <si>
    <t>Igła do znieczuleń podpajęczynówkowych
(ostrze Quincke)     18G x 90</t>
  </si>
  <si>
    <t>Igła do znieczuleń podpajęczynówkowych
(ostrze Quincke)     19G x 90</t>
  </si>
  <si>
    <t>Igła do znieczuleń podpajęczynówkowych
(ostrze Quincke)     21G x 90</t>
  </si>
  <si>
    <t>Igła do znieczuleń podpajęczynówkowych
(ostrze Quincke)     20G x 90</t>
  </si>
  <si>
    <t>Igła do znieczuleń podpajęczynówkowych
(ostrze Quincke)     22G x 50</t>
  </si>
  <si>
    <t>Igła do znieczuleń podpajęczynówkowych
(ostrze Quincke)     22G x 90</t>
  </si>
  <si>
    <t>Kranik trójdrożny
- wykonany z przezroczystego materiału
- odporny na ciśnienie do 6 bar
- sterylny</t>
  </si>
  <si>
    <r>
      <rPr>
        <b/>
        <sz val="10"/>
        <color theme="1"/>
        <rFont val="Calibri"/>
        <family val="2"/>
        <charset val="238"/>
        <scheme val="minor"/>
      </rPr>
      <t>UWAGA!!!</t>
    </r>
    <r>
      <rPr>
        <sz val="10"/>
        <color theme="1"/>
        <rFont val="Calibri"/>
        <family val="2"/>
        <charset val="238"/>
        <scheme val="minor"/>
      </rPr>
      <t xml:space="preserve">
Igły od jednego producenta</t>
    </r>
  </si>
  <si>
    <t>Pakiet nr 21</t>
  </si>
  <si>
    <r>
      <rPr>
        <b/>
        <sz val="10"/>
        <color theme="1"/>
        <rFont val="Calibri"/>
        <family val="2"/>
        <charset val="238"/>
        <scheme val="minor"/>
      </rPr>
      <t>Opis  poz. 1-7</t>
    </r>
    <r>
      <rPr>
        <sz val="10"/>
        <color theme="1"/>
        <rFont val="Calibri"/>
        <family val="2"/>
        <charset val="238"/>
        <scheme val="minor"/>
      </rPr>
      <t xml:space="preserve">
Produkt jałowy, sterylizowany tlenkiem etylenu, nietoksyczny, jednorazowego użytku.</t>
    </r>
  </si>
  <si>
    <t>Igła do znieczuleń podpajęczynówkowych z końcówką Pencil-Point z prowadnicą
- eliptyczny, ergonomiczny uchwyt z 
  pryzmatem umożliwiającym
  doskonałość widoczność wpływu 
  płynu mózgowo-rdzeniowego z 
  każdej strony
- mandryn oznaczony kolorami,
  wypełniający całkowicie światło igły
- prowadnica dokładnie dopasowana do
  igły, skracająca jej długości nie więcej
  niż 12 mm
- wskaźnik położenia otworu w igle
  umiejscowiony na uchwycie igły</t>
  </si>
  <si>
    <t>Rozmiar 25 G x   88</t>
  </si>
  <si>
    <t>Rozmiar 26 G x   88</t>
  </si>
  <si>
    <t>Rozmiar 27 G x   88</t>
  </si>
  <si>
    <t>Rozmiar 25 G x 120</t>
  </si>
  <si>
    <t>Rozmiar 27 G x 120</t>
  </si>
  <si>
    <t>Rozmiar 25 G x 156</t>
  </si>
  <si>
    <t>Igły do blokad nerwów obwodowych przy pomocy neurostymulatora
- igły muszą być echogeniczne na 
  długości przynajmniej 20 mm licząc
  od szlifu, w przypadku dodatkowej
  identyfikacji w USG
- elementy echogeniczne, widoczne
  w USG przynajmniej z dwóch stron,
  nie mogą wpływać na gładkość 
  powierzchni igły (izolacji)
- echogeniczność czubka igły 
  umożliwiająca identyfikację orientacji 
  otworu w igle 
- igły zaizolowane na całej długości
  (szlif odsłonięty_
- kąt szlifu 30</t>
  </si>
  <si>
    <t>0,7 x   50 mm</t>
  </si>
  <si>
    <t>0,7 x   80 mm</t>
  </si>
  <si>
    <t>0,7 x 100 mm</t>
  </si>
  <si>
    <t>Pakiet nr 22</t>
  </si>
  <si>
    <t xml:space="preserve">Zestaw do znieczuleń zewnątrzoponowych
- igła Tuochy 18 G
- cewnik zewnątrzoponowy kontrastujący w promieniach RTG z miękką, zamkniętą końcówką i 3 
  otworami bocznymi, wykonany z poliamidu, długość 100 cm(+-10%), zamknięty koniec, trzy otwory 
  boczne, posiadający czytelne znaczniki
- filtr zewnątrzoponowy płaski 0,2 um, objętość wypełnienia 0,45ml wytrzymujący ciśnienie do 7 bar 
  przystosowany do systemu  mocowania do skóry pacjenta (okrągły plaster z zatrzaskiem)
- zatrzaskowy łącznik cewnika
- strzykawka niskooporowa L.O.R 
   o poj. 10 ml </t>
  </si>
  <si>
    <t>Igła 0,7 x 40 a 100 szt  1 x użyt.</t>
  </si>
  <si>
    <t xml:space="preserve">Igła 0,8 x 40 a 100 szt  1 x użyt. </t>
  </si>
  <si>
    <t xml:space="preserve">Igła 0,9 x 40 a 100 szt  1 x użyt.   </t>
  </si>
  <si>
    <t xml:space="preserve">Igła 1,1 x 40 a 100 szt  1 x użyt.   </t>
  </si>
  <si>
    <t xml:space="preserve">Igła 1,2 x 40 a 100 szt  1 x użyt.   </t>
  </si>
  <si>
    <t>Strzykawka do insuliny 1 ml /U-100 j.
 1 x użyt. z igłą 0,4x13</t>
  </si>
  <si>
    <t>Strzykawka do tuberkuliny 1 ml 
1 x użyt. z igłą 0,5x16</t>
  </si>
  <si>
    <t xml:space="preserve">Strzykawka  50/60 ml L-L
- strzykawka 50/60  ml do pomp infuz. 
- transparentna, 
- posiadająca podwójne uszczelnienie 
  tłoka oraz podwójna skala pomiarowa,
- sterylna ,
- opakowanie folia-papier </t>
  </si>
  <si>
    <t>Pojemnik bakteriologiczny 20 ml
do wydzieliny z oskrzeli
-z końcówkami + łącznik
- sterylny , 1 x użytku</t>
  </si>
  <si>
    <t>Pojemnik do odsysania ran 200-250 ml</t>
  </si>
  <si>
    <t>Przedłużacz infuzyjny biały 150 cm
z PCV Luer-Lock</t>
  </si>
  <si>
    <t>Przedłużacz infuzyjny bursztynowy 
150 cm z PCV Luer-Lock</t>
  </si>
  <si>
    <t>Przedłużacz do tlenu jałowy 1 x użytku
200-250 cm z elastycznego PCV
(końcówki z nasadkami)</t>
  </si>
  <si>
    <t>Przyrząd do podawania płynów infuzyjnych z regulatorem przepływu 2 do 350 ml/h  (kroplomierz)</t>
  </si>
  <si>
    <t>Przyrząd do długotrwałego aspirowania płynów i leków z opakowań zbiorczych
- wyposażony w filtr bakteryjny 0,45 um
- koreczek zamykający
- zastawkę zapobiegającą przed 
  niekontrolowanym wydostaniem się 
  zawartości z opakowania</t>
  </si>
  <si>
    <t>Ostrza wymienne do trzonka Nr 3
Wykonane ze stali węglowej, rozmiar i nazwa producenta wygrawerowana na ostrzu  a 100 szt w op.</t>
  </si>
  <si>
    <t xml:space="preserve">Ostrze wymienne brzuszaste Nr 10 </t>
  </si>
  <si>
    <t xml:space="preserve">Ostrze wymienne brzuszaste Nr 15 </t>
  </si>
  <si>
    <t>Ostrze wymienne ostrokończaste Nr 11</t>
  </si>
  <si>
    <t>Ostrze wymienne ostrokończaste Nr 12</t>
  </si>
  <si>
    <t>Ostrza wymienne do trzonka Nr 4
Wykonane ze stali węglowej, rozmiar i nazwa producenta wygrawerowana na ostrzu a 100 szt w op.</t>
  </si>
  <si>
    <t>Ostrze wymienne brzuszaste Nr 20</t>
  </si>
  <si>
    <t>Ostrze wymienne brzuszaste Nr 21</t>
  </si>
  <si>
    <t>Ostrze wymienne brzuszaste Nr 22</t>
  </si>
  <si>
    <t>Ostrze wymienne ostrokończaste Nr 23</t>
  </si>
  <si>
    <t>Ostrze wymienne ostrokończaste Nr 24</t>
  </si>
  <si>
    <t>Trzonek do noży Nr 3</t>
  </si>
  <si>
    <t>Trzonek do noży Nr 4</t>
  </si>
  <si>
    <t>Opaska do identyfikacji dzieci i dorosłych.
Długość min. 28 cm. Pakowane po 50 szt w rękaw papierowo-foliowy</t>
  </si>
  <si>
    <t>Nożyce do zaciskaczy 
(Rozcinacz)</t>
  </si>
  <si>
    <t>Pakiet nr 23</t>
  </si>
  <si>
    <t xml:space="preserve">Igła 0,5 x 25 a 100 szt  1 x użyt. </t>
  </si>
  <si>
    <t>Igła do pena 0,30 x 8 mm 
a 100 szt/op</t>
  </si>
  <si>
    <t>Igła do pena 0,33 x 12,7-12,0
a 100 szt/op</t>
  </si>
  <si>
    <t>Maseczka tlenowa dla niemowląt
- z rurką i wężykiem
- 1 x użytku
-  sterylna</t>
  </si>
  <si>
    <t>Maseczka tlenowa dla dzieci 
- z drenem
-1 x użytku
-  sterylna</t>
  </si>
  <si>
    <t>Maseczka tlenowa dla dorosłych 
-z drenem 
-1 x użytku 
- sterylna</t>
  </si>
  <si>
    <t>Maseczka tlenowa z nebulizatorem 
dla dzieci
- jednorazowego użytku
- z drenem 
- sterylna</t>
  </si>
  <si>
    <t>Maseczka tlenowa z nebulizatorem
dla dorosłych 
- jednorazowego użytku
- z drenem  
- sterylna</t>
  </si>
  <si>
    <t>Strzykawka   2 ml  1 x użytku</t>
  </si>
  <si>
    <t>Strzykawka  5 ml   1 x użytku</t>
  </si>
  <si>
    <t>Strzykawka 10 ml  1 x użytku</t>
  </si>
  <si>
    <t>Strzykawka 20 ml  1 x użytku</t>
  </si>
  <si>
    <t>Strzykawka 50/60 ml L-L bursztynowa
- strzykawka 50/60 ml do pomp 
  infuzyjnych
- posiadająca podwójne uszczelnienie 
  tłoka  oraz podwójna skala pomiarowa
- sterylna - opakowanie folia-papier</t>
  </si>
  <si>
    <t>Strzykawka 100 ml  do cewników
- strzykawka typu Żaneta z końcówką 
   cewnikową
- posiadająca podwójne uszczelnienie 
  tłoka oraz podwójna skala pomiarowa 
- wyposażona w dodatkowy łącznik  
  redukcyjny LUER 
- sterylna - opakowanie folia-papier</t>
  </si>
  <si>
    <t>Zaciskacz do pępowiny dla noworodka
z polipropylenu. Pępowina zaciska się między szczękami posiadającymi zębatkę i kanały zapewniające pewność zaciskania. Zaciśnięcie dokonuje się poprzez naciśnięcie palcami na powierzchnię z poprzecznymi ząbkami, które powodują odchylenie sprężystego haczyka, przeskok przez jego próg z charakterystycznym trzaskiem i zablokowaniem w pozycji zaciśniętej. Przed przypadkowym przedostaniem się pępowiny do części otworowej zabezpieczeniem jest języczek.    Zaciskacz musi działać prawidłowo w przypadku znacznego odgięcia szczęk przy grubej i twardej pępowinie. Długość całkowita 55 mm, szerokość 11 mm.
 (mikrobiologicznie czysty)</t>
  </si>
  <si>
    <t xml:space="preserve">Kaniula bezpieczna 22G x 25 </t>
  </si>
  <si>
    <t>Kaniula bezpieczna 20G x 32-33</t>
  </si>
  <si>
    <t>Kaniula bezpieczna 18G x 32-33</t>
  </si>
  <si>
    <t xml:space="preserve">Kaniula bezpieczna 17G x 45 </t>
  </si>
  <si>
    <t>Kaniula bezpieczna 16G x 45-50</t>
  </si>
  <si>
    <t>Kaniula bezpieczna 14G x 45-50</t>
  </si>
  <si>
    <t>Pakiet nr 25</t>
  </si>
  <si>
    <t xml:space="preserve">Lusterko laryngologiczne fi 19 – 22
• jednorazowego użytku
• sterylne </t>
  </si>
  <si>
    <t>Komplet jednorazowego użytku dla dorosłych
• wziernik nosowy
• wziernik uszny
• łopatka
• sterylny</t>
  </si>
  <si>
    <t>Penseta anatomiczna 120-140 mm
•  jednorazowego użytku
• sterylna</t>
  </si>
  <si>
    <t xml:space="preserve">Tubusy proktoskpowe 130 x 20
• wykonane z termoplastiku
• skala na rurce
• średnica 20 mm
• jednorazowego użytku </t>
  </si>
  <si>
    <t>Pakiet nr 26</t>
  </si>
  <si>
    <t>Wziernik ginekologiczny 
w rozm. XS-L
• jałowy
• jednorazowego użytku
• regulowany centralnym zamkiem „śrubą”</t>
  </si>
  <si>
    <t>Szczoteczki do wymazów cytologicznych 
- z końcówką „wachlarzyk”
- sterylne
- a 100szt./op</t>
  </si>
  <si>
    <t>Preparat do utrwalania wymazów cytologicznych  150 -300 ml</t>
  </si>
  <si>
    <t>Szkiełka podstawowe z 1 polem  matowym do opisu a 50 szt/op</t>
  </si>
  <si>
    <t>Staza  gumowa bezlateksowa 
- uciskowa 
- 1 x użytku
- niebieska/ zielona
- a 25 szt na rolce/op</t>
  </si>
  <si>
    <t>Nakłuwacz automatyczny do pobrań krwi – Lancet do palca 
-1 x użytku 
- sterylny
- głębokość wkłucia 2,4 mm
- a 100 szt/op</t>
  </si>
  <si>
    <t>Pakiet nr 27</t>
  </si>
  <si>
    <t>Szpatułka drewniana laryngologiczna
- sterylna
- prosta
- 1 x użytku  a 100szt/op</t>
  </si>
  <si>
    <t>Pakiet nr 28</t>
  </si>
  <si>
    <t>Jednorazowa końcówka do noża harmonicznego dł. ramienia 
- 23 cm śr. 5 mm
- 36 cm śr. 5 mm
Końcówka posiada dwa przyciski aktywujące max i min. 
Możliwość cięcia i koagulacji, 
kształt uchwytu pistoletowy.
Końcówki robocze kompatybilne z generatorem  GEN 11.</t>
  </si>
  <si>
    <t>Pokrowiec na kocyk 1 x użytku
do lampy neoBLUE blankiet LED</t>
  </si>
  <si>
    <t>Pakiet nr 29</t>
  </si>
  <si>
    <t>Pakiet nr 30</t>
  </si>
  <si>
    <t>Pakiet nr 31</t>
  </si>
  <si>
    <t xml:space="preserve">Kocyk do okrycia pacjenta 110 x 220 cm
- złożony z min. 3 warstw:
  2 x włóknina typu polipropylen
  + wypełnienie z włókniny typu Molton
- jednorazowego użytku
- kolor niebiesko-zielony
- pakowane pojedynczo </t>
  </si>
  <si>
    <t xml:space="preserve">Podkład chłonny na stół operacyjny
- podkłady higieniczne z pulpą celulozową i
  superabsorbentem, z zakładkami
- od strony pacjenta włóknina min. 15g/m2
- warstwa nieprzemakalna folia PE 
  min. 21g/m2
- rozmiar całkowity min. 70 x 180 cm
- rozmiar warstwy chłonnej min.60 x 80 cm
- chłonność min. 1750 ml </t>
  </si>
  <si>
    <t>Prześcieradło 80 x 140 cm
- bibułowo-foliowe
- bibuła o gramaturze co najmniej 24g/m2
- folia typu polietylen o grubości co najmniej 
   13 mikronów
- z paskiem bocznym zapobiegającym
   wyciekom 
- jednorazowego użytku
- składane
- chłonność min. 200 ml
- wzmocnione co najmniej 48 nitkami 
   Poliesteru
- opakowanie max. 25 szt</t>
  </si>
  <si>
    <t>Pokrowiec na materac 210 x 90 x 20 cm 
z gumką w oplocie
- wykonany z folii typu polietylen o grubości
   mn. 30 mikronów
- jednorazowego użytku
- opakowanie max. 10 szt</t>
  </si>
  <si>
    <t>Ręczniki do utrzymania higieny pacjentów
- wykonane z jednowarstwowej celulozy 
  typu Airlaid o gramaturze min. 70 g/m2
- doskonała wchłanialność płynów dzięki
  karbowanej powierzchni 
- kolor biały
- wymiary: min.80 x 60 cm
- opak. zbiorcze nie większe niż 30 szt</t>
  </si>
  <si>
    <t>Pakiet nr 32</t>
  </si>
  <si>
    <t>Próżnociąg położniczy 
Jałowy, jednorazowego użytku do wspomaganego porodu, posiadający odpowiednio wyprofilowany uchwyt oraz traumatyczną miseczkę, z pompką wytwarzającą stabilne, stałe podciśnienie przy minimalnym wysiłku. Z łatwo dostępnym zaworem zwalniającym próżnię w postaci skrzydełek, czytelnym wskaźnikiem próżni w kształcie zegara oraz z dodatkowym zaworem pomocniczym. Próżnociąg posiada miękkie miseczki w kształcie grzybka o średnicy 50 mm.</t>
  </si>
  <si>
    <t>Pakiet nr 33</t>
  </si>
  <si>
    <t xml:space="preserve">Prześcieradło 50 cm x 50 m
- w rolce 1 x użytku, 
- białe, perforowane, 
- dwuwarstwowe 
- włókniny celulozowej  </t>
  </si>
  <si>
    <t xml:space="preserve">Prześcieradło 60 cm x 50-80 m
- w rolce 1 x użytku, 
- białe, perforowane, 
- dwuwarstwowe 
- z włókniny celulozowej  </t>
  </si>
  <si>
    <t>Rolka z folią PE na leżankę 
50-60 x 50 m
2-warstwowa (włóknina –folia)
- perforowana</t>
  </si>
  <si>
    <t>Pakiet nr 34</t>
  </si>
  <si>
    <t>Rękawiczki diagnostyczne lateksowe
      XS, S,  M,  L, XL
- niesterylne
- bezpudrowe
- wewnętrzna warstwa polimerowa 
- rolowany brzeg
- pasujące na obie dłonie
- poziom protein poniżej 20ug/g
- grubość min. 0,14 mm na palcu
pojedyncza ścianka
- siła zrywu przed starzeniem min. 9 N
- a 100 szt w opakowaniu
- podział kolorystyczny op. ze względu na poszczególne rozmiary 
- AQL. max 1,0 oznakowany fabrycznie
na opakowaniu
- przebadane zgodnie z EN374 na przenikanie substancji chemicznych (minimum 6 substancji – bez cytostatyków na 6 poziomie przenikania)
- klasyfikowane i oznakowane fabrycznie jako wyrób medyczny i środek ochrony osobistej kategorii III</t>
  </si>
  <si>
    <t>Rękawiczki diagnostyczne nitrylowe
       S,  M,  L, XL
- niesterylne
- teksturowane na końcach palców
- bezpudrowe, pokryte polimerem obustronnie
- pasujące na obie dłonie
- grubość min. 0,12 mm na palcu
pojedyncza ścianka
-    długość min. 240 mm
-    siła zrywu przed starzeniem min.9 N
- a 100 szt  w opakowaniu
- podział kolorystyczny op. ze względu na poszczególne rozmiary  
- przebadane zgodnie z EN374 na przenikanie substancji chemicznych (min.10 substancji – bez cytostatyków na 6 poziomie przenikania) – substancje i czas przenikania umieszczone fabrycznie na opakowaniu
- AQL – 1,0 oznakowany fabrycz. na op.
- klasyfikowane i oznakowane fabrycznie jako wyrób medyczny i środek ochrony osobistej kategorii III</t>
  </si>
  <si>
    <t>Rękawiczki diagnostyczne nitrylowe
       XS, S,  M,  L, XL
- niesterylne
- teksturowane na końcach palców
- bezpudrowe, pokryte polimerem obustronnie
- pasujące na obie dłonie
- grubość min. 0,14 mm na palcu
pojedyncza ścianka
-    długość min. 300 mm dla wszystk. rozm.  
-    siła zrywu przed starzeniem min. 10,0 N
- a 100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AQL-1,0 oznakowany fabrycznie na opakow.
- wolne od akceleratorów chemicznych z fabryczną informacją na opakowaniu
- klasyfikowane i oznakowane fabrycznie jako wyrób medyczny i środek ochrony osobistej kategorii III</t>
  </si>
  <si>
    <t>Rękawiczki chirurgiczne sterylne
     Nr od 6,0 do 9,0
- Neoprenowe
- bezpudrowe
- kolor kremowy
- kształt anatomiczny z przeciwstawnym 
   kciukiem
- mankiet rolowany z opaską samoprzylepną 
- powierzchnia wewnętrzna pokryta 
   poliuretanem i silikonowana
- powierzchnia zewnętrzna chlorowana 
   i silikonowana
- grubość na palcu na pojedynczej 
   ściance 0,15-0,17 mm
- długość rękawic min. 300 mm dla wszystkich 
   rozmiarów
- AQL  - 0,65
- przebadane na przenikanie wirusów zgodnie z
   ASTM  F1671-07</t>
  </si>
  <si>
    <t>Pakiet nr 35</t>
  </si>
  <si>
    <t xml:space="preserve">Serweta  75 x 80 cm
z otworem przylepnym fi 6 x 15 cm
- 4-ma przylepcami w rogach serwe 
- dwuwarstwowa
- z włókniną absorbującą na powie 
  i folią na stronie tylnej
- sterylna
- pakowana folia-papier
- posiada informację o dacie ważno 
   i nr serii w postaci 2 naklejek typu TAG </t>
  </si>
  <si>
    <t>Podkład z włókniny na fotel ginekologiczny 
- rozm. 50 x 50 cm
-  niesterylny</t>
  </si>
  <si>
    <t>Serweta z włókniny
- niesterylna
- rozm. 150 x 80 cm lub 140x90 cm</t>
  </si>
  <si>
    <t xml:space="preserve">Serweta z włókniny 210 x 160 cm 
- niesterylna – (prześcieradło)
- gramatura min. 25 g
- składane pojedynczo w op. zbiorczym </t>
  </si>
  <si>
    <t>Pościel z włókniny 1 x użytku
- poszwa 200-210x160 cm
- poszewka 70x80 cm
- prześcieradło 210x150-160 cm
- gramatura min. 40 g
- pakowane max. 25 kpl/op</t>
  </si>
  <si>
    <t xml:space="preserve">Serweta  50 x 75 cm
z centralnym otworem fi 6x 8 cm
- dwuwarstwowa
- z włókniną absorbującą na powierzchni
  i folią na stronie tylnej
- sterylna
- pakowana folia-papier
- posiada informację o dacie ważności
   i nr serii w postaci 2 naklejek typu TAG
   do wklejania w dokumentacji </t>
  </si>
  <si>
    <t>Pakiet nr 36</t>
  </si>
  <si>
    <r>
      <rPr>
        <b/>
        <sz val="10"/>
        <color theme="1"/>
        <rFont val="Calibri"/>
        <family val="2"/>
        <charset val="238"/>
        <scheme val="minor"/>
      </rPr>
      <t>UWAGA!
Poz. 3; 4</t>
    </r>
    <r>
      <rPr>
        <sz val="10"/>
        <color theme="1"/>
        <rFont val="Calibri"/>
        <family val="2"/>
        <charset val="238"/>
        <scheme val="minor"/>
      </rPr>
      <t xml:space="preserve">
możliwość stosowania w laparoskopowym i otwartym zaopatrywaniu przepuklin pachwinowych, udowych, pępkowych przepuklin w bliznach pooperacyjnych, łącznie z przezotrzewnowym i wewnątrzotrzewnowym pozycjonowaniu sieci jak również do częściowego wzmacniania tkanek i naprawy ściany brzucha.</t>
    </r>
  </si>
  <si>
    <t>Pakiet nr 37</t>
  </si>
  <si>
    <t>Zgłębnik żołądkowy Ch 0,6 – 0,8/800
z zatyczką dla noworodków
- sterylny
- pakowany folia-papier</t>
  </si>
  <si>
    <t>Zgłębnik żołądkowy Ch 14/1250 
z zatyczką</t>
  </si>
  <si>
    <t>Zgłębnik żołądkowy Ch 16/1000
z zatyczką</t>
  </si>
  <si>
    <t>Zgłębnik żołądkowy Ch 16/1250
z zatyczką</t>
  </si>
  <si>
    <t>Zgłębnik żołądkowy Ch 18/1000
z zatyczką</t>
  </si>
  <si>
    <t>Zgłębnik żołądkowy Ch 18/1250
z zatyczką</t>
  </si>
  <si>
    <t>Zgłębnik żołądkowy Ch 20/1000
z zatyczką</t>
  </si>
  <si>
    <t>Zgłębnik żołądkowy Ch 20/1250
z zatyczką</t>
  </si>
  <si>
    <t>Zgłębnik żołądkowy Ch 22/1000
z zatyczką</t>
  </si>
  <si>
    <t>Zgłębnik żołądkowy Ch 22/1250
z zatyczką</t>
  </si>
  <si>
    <t>Zgłębnik żołądkowy Ch 24/1250
z zatyczką</t>
  </si>
  <si>
    <t>Zgłębnik żołądkowy Ch 28/1250
z zatyczką</t>
  </si>
  <si>
    <t>Zgłębnik żołądkowy Ch 16-18/1200
100% silikonowy
- biokompatybilny z zatyczką
- zamknięta końcówka oraz otwory boczne
- linia RTG na całej długości
- cyfrowa podziałka głębokości
- nazwa producenta, rozmiar oraz śr. fabrycznie umieszczone na zgłębnik
- pakowany podwójnie: wewnętrzny perforowany worek foliowy oraz zew.opak. typu folia-papier</t>
  </si>
  <si>
    <t>Pakiet nr 38</t>
  </si>
  <si>
    <t>Spodenki do badań kolonoskopii
- wykonane z włókniny
- z rozcięciem w tylnej części
- niesterylne
- jednorazowego użytku</t>
  </si>
  <si>
    <t>Ubranie operacyjne w rozm. S-XXL
- wykonane z włókniny
- bluza z krótkim rękawem
- wycięcie V pod szyję
- spodnie z trokami w pasie
- niesterylne
- jednorazowego użytku
- dostępne w różnych kolorach</t>
  </si>
  <si>
    <t>Bluza operacyjna w rozm. S-XXL
- wykonana z włókniny
- z krótkim rękawem
- wycięcie V pod szyję
- niesterylna
- jednorazowego użytku</t>
  </si>
  <si>
    <t>Spodnie operacyjne w rozm. S-XXL
- wykonane z włókniny
- w pasie wiązane trokami
- niesterylne
- jednorazowego użytku</t>
  </si>
  <si>
    <t>Pakiet nr 39</t>
  </si>
  <si>
    <t>Strzykawka Flocare 60 ml ENFit 
do żywienia dojelitowego</t>
  </si>
  <si>
    <t>Laparoskopowy pasywny system ewakuacji dymu przez trokar laparoskopowy, do stosowania podczas użycia energii monopolarnej oraz bipolarnej
- jednorazowego użytku
- z zakończeniem Luer Lock do mocowania do 
  trokara
- system wyposażony w filtr hydrofobowy
- kodowany kolorystycznie
- system dedykowany do pracy, gdy podczas 
  zabiegu używane są lasery endoskopowe lub 
  urządzenia ultradźwiękowe
- system z filtrem wykonany z PVC, plastiku, 
  nylonu oraz karbonu
- przepływ przez filtr 8 l/15 mmHg</t>
  </si>
  <si>
    <r>
      <rPr>
        <b/>
        <sz val="10"/>
        <color theme="1"/>
        <rFont val="Calibri"/>
        <family val="2"/>
        <charset val="238"/>
        <scheme val="minor"/>
      </rPr>
      <t>Uwaga!</t>
    </r>
    <r>
      <rPr>
        <sz val="10"/>
        <color theme="1"/>
        <rFont val="Calibri"/>
        <family val="2"/>
        <charset val="238"/>
        <scheme val="minor"/>
      </rPr>
      <t xml:space="preserve">
Wszystkie oferowane produkty pochodzą od jednego producenta</t>
    </r>
  </si>
  <si>
    <t xml:space="preserve">Trokar laparoskopowy bezpieczny
 śr.12 mm   dł. 150 mm
Jednorazowego użytku, z chowającym bezpiecznym ostrzem. W komplecie gwóźdź z ostrym, bezpiecznym, samochowającym się ostrzem. Trokar posiada wbudowaną autoredukcję, którą można (w razie uszkodzenia – przebicia) ściągnąć i wymienić w trakcie zabiegu (dostępna jako część zamienna sterylna). Płaszcz trokara karbowany, posiadający zawór insuflacyjny, ścięty na końcu pod kątem, całkowicie przezroczysty z wyraźnym oznaczeniem średnicy trokara. Oznaczenie średnicy czytelne również na gwoździu, posiadającym system aktywacji i dezaktywacji ostrza. Opakowanie jednostkowe wykonane z tworzywa TYVEK.  </t>
  </si>
  <si>
    <t xml:space="preserve">Trokar laparoskopowy bezpieczny
śr.15 mm dł. 100 mm
Jednorazowego użytku, z bezpiecznym ostrzem.  
W komplecie gwóźdź z ostrym, bezpiecznym, tępym ostrzem, posiadającym specjalne „skrzydełka” do separacji tkanek podczas przejścia. Trokar posiada wbudowaną autoredukcję z zatyczką zapobiegającą ucieczce gazu gdy trokar nie jest wykorzystywany. Płaszcz trokara karbowany, posiadający zawór insuflacyjny, ścięty na końcu pod kątem, całkowicie przezroczysty z wyraźnym oznaczeniem średnicy trokara. Oznaczenie średnicy czytelne również na gwoździu. Opakowanie jednostkowe wykonane z papieru i folii – zestaw umieszczony w specjalnym „koszyczku”. </t>
  </si>
  <si>
    <t>Laparoskopowy pasywny system ewakuacji dymu przez trokar laparoskopowy, do stosowania podczas użycia energii monopolarnej oraz bipolarnej
- jednorazowego użytku
- z zakończeniem Luer Lock do mocowania do 
  trokara
- system wyposażony w filtr standard
- kodowany kolorystycznie
- przepływ przez filtr 6 l/15 mmHg</t>
  </si>
  <si>
    <t>Worek ekstrakcyjny laparoskopowy poj. 255 ml
- wym. 100 x 160 mm
- dedykowany do płaszczy trokarów o śr.10/12mm
- tubus nie odłączany
- rękojeść posiada uchwyt na 3 palce
- posiada metalową samorozprężającą się obręcz</t>
  </si>
  <si>
    <t>Worek ekstrakcyjny laparoskopowy poj. 680 ml
- wym. 150 x 180 mm
- dedykowany do płaszczy trokarów o śr.10/12mm
- tubus nie odłączany
- rękojeść posiada uchwyt na 3 palce
- posiada metalową samorozprężającą się obręcz</t>
  </si>
  <si>
    <t>Pakiet nr 42</t>
  </si>
  <si>
    <t>Ustnik do gastroskopii 1 x użytku
 z mocowaniem
- posiada anatomiczną strefę zgryzu
- wykonany z twardego materiału zapewniający 
  ochronę pacjentowi i aparatowi
- z mocowaniem na gumkę
- bezlateksowy
- niesterylny
- pakowany pojedynczo
- dla dorosłych</t>
  </si>
  <si>
    <t>Filtr p/bakteryjny jednorazowy z końcówkami umożliwiającymi bezpośredni montaż na zbiorniku zabezpieczającym ssaka Basic, Dominat</t>
  </si>
  <si>
    <t>Zbiornik zabezpieczający do ssaka Basic, Dominat</t>
  </si>
  <si>
    <t>Pokrywa do zbiornika zabezpieczającego</t>
  </si>
  <si>
    <t>Pakiet nr 44</t>
  </si>
  <si>
    <t>Wkłady workowe wymienne jednorazowego użytku 1000 ml
- w kształcie spłaszczonym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</si>
  <si>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2000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</si>
  <si>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3000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</si>
  <si>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Pojemnik wielorazowego użytku (kanister) 1000 ml
- w kształcie spłaszczonym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</si>
  <si>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2000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</si>
  <si>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3000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</si>
  <si>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Saszetki z proszkiem żelującym
- zawartość 25 gram (odpowiednia ilość dla jednego wkładu workowego)
- saszetka w osłonce foliowanej rozpuszczającej się w płynie</t>
  </si>
  <si>
    <t>Łącznik kątowy do pojemników
- wielorazowego uzytku
- zakończony stożkowo, schodkowo</t>
  </si>
  <si>
    <t>Mocowanie ścienne
- kompatybilne z pojemnikami wielorazowego użytku</t>
  </si>
  <si>
    <t>Mocowanie do szyny Modra
- kompatybilne z pojemnikami wielorazowego użytku</t>
  </si>
  <si>
    <t>Torba na wymiociny poj. 2000 ml
- wykonana z przezroczyście niebieskiej folii dającej możliwość łatwego oszacowania zebranej wydzieliny bez konieczności otwierania
-posiadająca podziałkę standardową do 2000 ml, co 100 ml oraz do pomiaru małych objętości, co 10 ml w zakresie od 0 do 90 ml
- wyposażona w plastikowe pierścienie anatomicznie dopasowane do okolic ust pacjenta dla zapewnienia higienicznego i czystego sposobu użytkowania
- zamykanie worka poprzez zakręcenie i wciśnięcie w otwór, dla zabezpieczenia przed wyciekiem oraz rozprzestrzenianiem się przykrego zapachu</t>
  </si>
  <si>
    <t>Pakiet nr 45</t>
  </si>
  <si>
    <t>Zamknięty System Bezigłowy z podwójną poliuretanową przedłużką o dł. 8 cm każda o  średnicy wew. 1,5mm i zew. 2,5 mm
- z kolorowymi zaciskami na linii ułatwiającymi 
  Identyfikację
- wielokrotne użycie z zachowaniem jałowości
- wytrzymałość do 7 dni i 720 aktywacji 
- przezroczysty (obudowa i membrana)
  umożliwiający kontrolę wzrokową
- nie zawierający części metalowych
- z podzieloną silikonową membraną typu 
  Split septum osadzoną w konektorze łatwą do
  czyszczenia przed i po użyciu
- prosty tor przepływu
- możliwość do podłączenie z końcówkami
  Luer-lock i Luer-slip
- posiadający małą objętość wypełnienia 
  max 0,07 ml o przepływie do 600 ml/min
- odporny na ciśnienie do 24 barów (350 psi)
- nie zawiera ftalonów, latexu, pirogenów 
- może być używany w TK i RM
- kompatybilny ze wszystkimi lekami dostępnymi
  na rynku, krwią, cytostatykami, lipidami.
- opakowanie folia-papier</t>
  </si>
  <si>
    <t>Zamknięty system bezigłowy – rampa pięciokranikowa
- rampa wykonana z poliwęglanu odpornego na 
  działanie tłuszczy i agresywnych leków
- przeźroczysta na całej długości co pozwala 
  wykryć ewentualność obecność pęcherzyków
  powietrza
- rampa pięciokranikowa – każdy kranik w innym
  kolorze z oznaczeniem kierunku przepływu
  zakończony integralnym systemem bezigłowym
  z dodatkowym bocznym wejściem zakończonym
  systemem bezigłowym.
- rampa z oddzielnym drenem przedłużającym
  150 cm (pakowane razem)
- wyposażona w zintegrowany uchwyt służący do 
  mocowania na ramie łóżka lub stojaku
- sterylizowana tlenkiem etylenu
- nazwa firmy na rampie</t>
  </si>
  <si>
    <t>Pakiet nr 46</t>
  </si>
  <si>
    <t xml:space="preserve">Zamknięty System Bezigłowy
-do wielokrotnych aktywacji
- wytrzymałość do 7 dni i 720 aktywacji
- przezroczysty (obudowa i membrana)
  umożliwiający kontrolę wzrokową – do żył i
  częściowo zabarwiona na czerwono, przezierna
  obudowa – do tętnic (łatwa identyfikacja), 
- nie zawierający części metalowych
- z podzieloną silikonową bezbarwną i przezro-
  czystą membraną typu Split septum
- prosty tor przepływu, łatwy do czyszczenia
  przed i po użyciu
- możliwość do podłączenia z końcówkami
  Luer-lock i Luer-slip
- posiadający małą objętość wypełnienia max
  0,07 ml o przepływie do 600ml/min.
- wytrzymały na ciśnienie do 24 barów(350psi)
- może być używany w TK i RM
- system nie zawierający ftalanów oraz latexu
- sterylny
- pakowany w opakowaniu typu blister.  </t>
  </si>
  <si>
    <t>Zestaw do punkcji pęcherza moczowego F- 14
- cewnik
• wykonany z poliuretanu (PUR)
• zakończony lejkiem do podłączenia worka
• końcówka typu J, otwarta
• znakowany dla dokładnego umiejscowienia
• zacisk regulujący przepływ moczu
- igła punkcyjna
• ze stali medycznej
• rozrywalna
- zatyczka
- skalpel</t>
  </si>
  <si>
    <t>Zestaw do wewnętrznego szynowania moczowodów F 4,7-4,8/28 cm
z cewnikiem zamkniętym od strony nerki
a otwarty od strony pęcherza
- cewnik
• typu Double-J wykonany z poliuretanu z możliwością drenażu powyżej 3 m-cy (max do 6 m-cy)
• widoczny w romieniach RTG
• otwory drenujące rozmieszczone na całej długości cewnika
• znakowany dla dokładniejszego umiejscowienia 
• automatyczna pętla pęcherzowa 
- popychacz dł ok. 40 cm
- prowadnik
• powleczony PTFE (teflonem) długość ok. 125 cm
• prosty
• sztywny z elastyczną końcówką
- zacisk</t>
  </si>
  <si>
    <t>Pakiet nr 47</t>
  </si>
  <si>
    <t>Cewnik moczowodowy typu Nelaton 
3F/70 cm ; 4F/70 cm; 5F/70 cm
końcówka prosta 
- cewnik
• z metalowym mandrynem widocznym w promieniach RTG
• znakowany co 1 cm dla dokładnego umiejscowienia 
• zamknięta końcówka
• 2 otwory drenujące
- łącznik moczowodowy
• zakończenie typu Luer Lock
• możliwość podłączenia strzykawki</t>
  </si>
  <si>
    <t>Pakiet nr 48</t>
  </si>
  <si>
    <t>Zestaw do szynowania moczowodów typu „Double-J” w składzie:
- cewnik CH 4,7/26 cm, 28 cm
• o średnicy pętli pęcherzowej 2 cm
• otwarty od strony pęcherza oraz obustronnie otwarty
• wykonany z poliuretanu 
• z otworami drenującymi rozmieszczonymi na całej dł. cewnika oraz znakowaniem co 5 cm 
- popychacz o dł . 70 cm do URS
- prowadnik 0,028”
• powleczony teflonem (PTFE)
• długość 125 cm
• prosty, sztywny
• z elastyczną 2-3 cm końcówką
- w zestawie z cewnikiem otwartym od strony
  pęcherza znajduje się komplet zacisków 
- drenaż od 3 do 6 miesięcy</t>
  </si>
  <si>
    <t>Rozszerzało do renodrenu CH 10
- długość 18 cm
- widoczne w RTG
- końcówką luer lock</t>
  </si>
  <si>
    <t>Rozszerzało do renodrenu z rozrywalną koszulką CH 14
- długość 18 cm
- widoczne w RTG
- końcówką Luer Lock</t>
  </si>
  <si>
    <t>Prowadnik Lunderquista 0,035”
- długość 80 cm
- wykonany ze stali medycznej
- pokryty teflonem
- z atraumatyczną, zaokrągloną końcówką 
  typu J 1,5mm
- widoczny w promieniach RTG</t>
  </si>
  <si>
    <t>Igła CHIBA do aspiracji cyto-histologicznej, iniekcji i znieczulenia
- znakowana co centymetr
- z ruchomym ogranicznikiem wkłucia
- gniazdem Luer-Lock do podłączenia strzykawki
- rozm. 14G, 17G, 20G dł. 200 mm</t>
  </si>
  <si>
    <t>Nożyczki do pępowiny jednorazowego użytku, sterylne 145 mm –tępo  tępe proste a 25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</si>
  <si>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do episiotomii jednorazowego użytku, sterylne 145 mm –typu Braun-Stadler a 20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</si>
  <si>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chirurgiczne 145 mm ostro-tępe proste
a 25 szt/op
Sterylne jednorazowe narzędzia chirurgiczne wykonane z zmatowionej stali nierdzewnej a 25 szt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Opakowanie handlowe typu dyspenser.</t>
  </si>
  <si>
    <t>Imadło chirurgiczne typu Mayo-Hegar 160 mm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</si>
  <si>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Igła kulkowa 1,20 x 81 mm
jednorazowego użytku z końcówką „luer-lock”
Wykonana ze austenitycznej stali nierdzewnej oraz Makrolonu – końcówka „luer-lock”. Posiadająca znak CE, oznaczający zgodność z wymaganiami dyrektywy Rady Wspólnoty Europejskiej 93/42/EWG dla wyrobów medycznych i zaklasyfikowania do klasy I sterylna wyrobów medycznych. Okres przechowywania produktu sterylnego – 5 lat. Pakowana pojedynczo w opakowaniu typu „peel pouch”, umożliwiające aseptyczne pobranie produktu. Pojedynczo pakowane igły umieszczone są w dyspenserze po 25 szt /op</t>
  </si>
  <si>
    <t>Pęseta anatomiczna Adson prosta 120 mm
 – a 25 szt/op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</si>
  <si>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Pakiet nr 49</t>
  </si>
  <si>
    <t>Pojemnik plastikowy 500 ml
- z podziałką
- transparentny
- jałowy
- zapakowany w op. papier-folia</t>
  </si>
  <si>
    <t>Pojemnik plastikowy 1000 ml
- z podziałką
- transparentny
- jałowy
- zapakowany w op. papier-folia</t>
  </si>
  <si>
    <t xml:space="preserve">Kieszeń wiskozowa do elektroterapii
grubość 4-5 mm
rozm. 100 x 100 mm </t>
  </si>
  <si>
    <t>Elektroda silikonowo-gumowa z gniazdem fi 2 mm; 4 mm do elektroterapii
rozm. 60 x 60 mm lub 65 x 65</t>
  </si>
  <si>
    <t>Pakiet nr 50</t>
  </si>
  <si>
    <t>Pakiet nr 51</t>
  </si>
  <si>
    <t>Pakiet nr 52</t>
  </si>
  <si>
    <t>Dozownik  tlenu
- kompatybilny z pojemnikami 
  jednorazowego użytku z wodą sterylną
  z pkt. 2, (poprzez dedykowaną 
  końcówkę wtykową) do odpowiednich
  punktów poboru gazów medycznych
  typu AGA (montowanych bezpośrednio
  w ścianie, panelach nadłóżkowych)
- przepływ 0-17 l/min.
- płynna regulacja przepływu za pomocą
  pokrętła</t>
  </si>
  <si>
    <t>Sterylna woda do nawilżania tlenu
- w jednorazowym pojemniku 340 ml
- ze sterylnie zapakowanym łącznikiem
  do dozownika tlenu
- potwierdzona badaniami klinicznymi
- możliwość zastosowania wody przez
  okres 30 dni</t>
  </si>
  <si>
    <t xml:space="preserve">Sterylna woda do nawilżania tlenu
- w jednorazowym pojemniku 650 ml
- ze sterylnie zapakowanym łącznikiem
  do dozownika tlenu
- potwierdzona badaniami klinicznymi
- możliwość zastosowania wody przez
  okres 30 dni </t>
  </si>
  <si>
    <t>Pakiet nr 53</t>
  </si>
  <si>
    <t>Maska krtaniowa 1 x użytku z możliwością intubacji
Rozm. od nr 1 do nr 6
- rurka maski wygięta zgodnie z budową
  anatomiczną gardła
- delikatny, pozbawiony nierówności i
  ostrych krawędzi mankiet
- koniuszek mankietu posiadający
  zabezpieczenie przed podwijaniem się
  podczas zakładania
- wzmocnienie rurki przed zgryzieniem
  zębami
- możliwość wykonania intubacji poprzez
  maskę
- informacje dotyczące rozmiaru, wagi
  pacjenta, objętości wypełniającej
  mankiet umieszczone na baloniku
  kontrolnym
- znaczniki prawidłowego usytuowania maski oraz informacja o średnicy rurki inkubacyjnej umieszczone na rurce</t>
  </si>
  <si>
    <t>Pakiet nr 54</t>
  </si>
  <si>
    <t>Obwód oddechowy jednoramienny z zaworem wydechowym dla dorosłych 
- rura użebrowana zewnętrznie
- gładkie wnętrze
- długość rury 180 cm (+/- 10 cm)
- z zastawką wydechową 
- z dwoma drenami (jeden do pomiaru ciśnienia,
   drugi do sterowania zastawką wydechową)
- kompatybilny z respiratorem 
   Puritan Bennett 560</t>
  </si>
  <si>
    <t>Pakiet nr 55</t>
  </si>
  <si>
    <t>Obwód oddechowy do aparatu do znieczulenia dla dorosłych
- gładkie wnętrze z PCV dł. 180 cm + trzecia
   rura o dł. 90 cm z workiem oddechowym
   bezlateksowym o poj. 2 l. z trójnikiem Y i
   kolankiem 90 stopni z portem do
   kapnografii
- sterylny
- 1 x użytku</t>
  </si>
  <si>
    <t>Obwód oddechowy do respiratora
dla dorosłych 
-  gładkie wnętrze z PCV dł. 180 cm + trzecia
    rura o dł. 60 cm 
- z dwoma pułapkami wodnymi, które
    chronią    respirator i pacjenta przed 
     zalaniem wodą
- sterylny
- kompatybilny do respiratora 
   Bennet 840, Savina</t>
  </si>
  <si>
    <t>1.3</t>
  </si>
  <si>
    <t>1.4</t>
  </si>
  <si>
    <t>Pakiet nr 56</t>
  </si>
  <si>
    <t>Elektroda neutralna jednorazowa
HYDROŻELOWA, dzielona
- dla dorosłych i dzieci
- o wym. 176 x 122 mm, 110 cm2
- z pierścieniem bezpieczeństwa umożliwiającym
  niekierunkową aplikację
- z etykietami wklejanymi do protokołu 
  operacyjnego
- pakowane a 50 szt/op</t>
  </si>
  <si>
    <t>Uchwyt elektrody monopolarnej 4 mm
- wielorazowy z przyciskami cięcie/koagulacja,
- z nierozłącznym kablem o dł. min. 3 m 
- wtyczka 1-pinowa 5 mm</t>
  </si>
  <si>
    <t xml:space="preserve">Uchwyt elektrody monopolarnej 4 mm
- wielorazowy z przyciskami cięcie/koagulacja,
- z nierozłącznym kablem o dł. min. 3 m 
- wtyczka 6-pinowa </t>
  </si>
  <si>
    <t>Kabel elektrody neutralnej jednorazowej
- wtyczka do diatermii 1-pinowa 6,3 mm
- z klipsem wąskim
- o dł. min. 3 m</t>
  </si>
  <si>
    <t>Kabel elektrody neutralnej jednorazowej
- wtyczka do diatermii płaska
- z klipsem wąskim
- o dł. min. 3 m</t>
  </si>
  <si>
    <t>Elektroda monopolarna czynna 
- wielorazowa
- nóż prosty dł. 25 mm
- do uchwytów 4 mm</t>
  </si>
  <si>
    <t>Elektroda monopolarna czynna 
- wielorazowa
- nóż prosty dł. 100 mm
- do uchwytów 4 mm</t>
  </si>
  <si>
    <t>Kabel bipolarny
- wielorazowy
- wtyczka od strony aparatu 12,5 mm
- o dł. min. 3 m</t>
  </si>
  <si>
    <t>Kabel monopolarny do laparoskopu
- wielorazowy
- wtyczka od strony aparatu 6-pin
- śr. 4 mm, o dł. min. 3 m</t>
  </si>
  <si>
    <t>Kabel monopolarny do laparoskopu
- wielorazowy
- wtyczka od strony aparatu 5 mm
- śr.4m, o dł. min. 3 m</t>
  </si>
  <si>
    <t>Kleszczyki do bipolarnego zamykania naczyń
- wielorazowe  dł. 23 cm
- zagięte
- z nierozłącznym kablem
- z wtyczką 6-pin</t>
  </si>
  <si>
    <t>Pinceta bipolarna 
- wielorazowa o dł. 190-200 mm
- bransze proste 1 mm</t>
  </si>
  <si>
    <t>Uchwyt elektrody argonowej sztywnej
- wielorazowy
- z przyciskami cięcie/koagulacja
- z nierozłącznym kablem o dł.min. 3 mm</t>
  </si>
  <si>
    <t>Elektroda argonowa do koagulacji
- wielorazowa o dł. 25 mm</t>
  </si>
  <si>
    <t>Elektroda argonowa do koagulacji
- wielorazowa o dł. 100 mm</t>
  </si>
  <si>
    <t>Elektroda argonowa do koagulacji
- wielorazowa o dł. min. 300 mm</t>
  </si>
  <si>
    <t>Elektroda argonowa - typu lancet prosty
- wielorazowa 
- o dł. 40 mm</t>
  </si>
  <si>
    <t>Elektroda argonowa - typu igła prosta
- wielorazowa 
- o dł. min. 100 mm</t>
  </si>
  <si>
    <t>Kabel bipolarny do resektoskopu EMED
- wielorazowy
- o dł. min. 4,5 m</t>
  </si>
  <si>
    <t>Elektroda bipolarna do waporyzacji typu Phazer
- wielorazowa
- o dł. 110-120 mm
- z nierozłącznym kablem o dł. min. 3 m</t>
  </si>
  <si>
    <t>Elektroda bipolarna 
- wielorazowa
- igła zagiętaa
- o dł. 110-120 mm
- z nierozłącznym kablem o dł. min. 3 m</t>
  </si>
  <si>
    <r>
      <rPr>
        <b/>
        <sz val="10"/>
        <color theme="1"/>
        <rFont val="Calibri"/>
        <family val="2"/>
        <charset val="238"/>
        <scheme val="minor"/>
      </rPr>
      <t>Uwaga !</t>
    </r>
    <r>
      <rPr>
        <sz val="10"/>
        <color theme="1"/>
        <rFont val="Calibri"/>
        <family val="2"/>
        <charset val="238"/>
        <scheme val="minor"/>
      </rPr>
      <t xml:space="preserve">
Wyroby medyczne kompatybilne do sprzętu f-my EMED</t>
    </r>
  </si>
  <si>
    <t>op</t>
  </si>
  <si>
    <t>szt</t>
  </si>
  <si>
    <t>Zestaw uszczelek do trokara metalowego 
śr. 5,5 mm
-zestaw (uszczelka wewnętrzna, zewnętrzna oraz
 o-ring korpusa trokara) a 10szt</t>
  </si>
  <si>
    <t>Zestaw uszczelek do trokara metalowego 
śr. 11 mm
-zestaw (uszczelka wewnętrzna, zewnętrzna oraz
 o-ring korpusa trokara) a 10szt</t>
  </si>
  <si>
    <t>Uszczelki zewnętrzne
- dedykowane do płaszczy trokarów Rudolf 
  o śr. 5,5 mm</t>
  </si>
  <si>
    <t>Uszczelki zewnętrzne do trokarów
- silikonowe
- dedykowane do płaszczy trokarów o śr. 11 mm</t>
  </si>
  <si>
    <t>Płaszcz trokara laparoskopowego, śr. 11 mm
- gwintowany (karbowany) z kranikiem do
   insuflacji,
- wyposażony w system zapadkowy,
- metalowy,
- dł. tubusa 100 mm</t>
  </si>
  <si>
    <t>Trzpień trokara 11 mm</t>
  </si>
  <si>
    <t>Płaszcz trokara laparoskopowego, śr. 5,5 mm
- gwintowany z kranikiem do insuflacji,
- wyposażony w system zapadkowy,
- metalowy, 
- dł. tubusa 95 mm</t>
  </si>
  <si>
    <t>Trzpień trokara 5,5 mm</t>
  </si>
  <si>
    <t>Haczyk laparoskopowy, kształt „J” 
- ceramiczny,
- izolacja do zagięcia części roboczej, 
- śr. 5 mm, dł. 360 mm</t>
  </si>
  <si>
    <t>Haczyk laparoskopowy, kształt „L”
- ceramiczny,
- izolacja do zagięcia części roboczej, 
- śr. 5 mm, dł. 360 mm</t>
  </si>
  <si>
    <t>Igła VERESSA do insuflacji
- jednorazowego użytku
- dł. 150 mm
- przezroczysta</t>
  </si>
  <si>
    <t>Igła VERESSA do insuflacji
- metalowa,
- wielorazowa,
- dł. 120 mm, śr. 2 mm</t>
  </si>
  <si>
    <t>Igła VERESSA o zwiększonym przepływie
- metalowa,
- wielorazowa, 
- dł. 120 mm, śr. 2,7 mm</t>
  </si>
  <si>
    <t>Wkład roboczy nożyczkowy  MATZENBAUM
- do narzędzia laparoskopowego
- zakrzywiony w lewo
- obie bransze aktywne
- śr. 5 mm, dł. 330 mm</t>
  </si>
  <si>
    <t>Światłowód medyczny do zabiegów endoskopowych
- niełamliwy
- śr. 4,8 mm, dł. 3000 mm</t>
  </si>
  <si>
    <t>Redukcja trokara
- silikonowa
- z uchwytem 11-5,5 mm</t>
  </si>
  <si>
    <t>Kompletny kontener do przechowywania i sterylizacji narzędzi chirurgicznych składających się z aluminiowej wanny (nieperforowanej) z uchwytami pokrytymi silikonem oraz pokrywy aluminiowej w kolorze zielonym, perforowana.
Wymiary wanny: 580x280x200 mm</t>
  </si>
  <si>
    <t>Kosz druciany
- do kontenera
- wymiary: 540x250x100 mm</t>
  </si>
  <si>
    <t>Rak do przechowywania i sterylizacji narządzi laparoskopowych
- mieszczący 15 szt narzędzi o śr. od 5mm
  do 10 mm
- wymiary: 470x250x150 mm</t>
  </si>
  <si>
    <t>Wkład narzędziowy 
typu GRASPER  UNIWERSALNY
- do narzędzi laparoskopowych
- obie bransze ruchome fakturowane i podwójnie
  Żłobione
- śred. 5 mm, dł. 330 mm</t>
  </si>
  <si>
    <t>Rączka do narzędzia laparoskopowego
- ze złączem monopolarnym HF
- z blokadą na palec wskazujący
- rączka współpracuje z narzędziem
  laparoskopowym</t>
  </si>
  <si>
    <t>Gwóźdź metalowy
- bezpieczny 
- rozbieralny
- tępy
- dedykowany do trokara o ś®. 10 mm</t>
  </si>
  <si>
    <t>Pakiet nr 57</t>
  </si>
  <si>
    <t>Pakiet nr 58</t>
  </si>
  <si>
    <t xml:space="preserve">Uchwyt elektrody monopolarnej 4 mm
- wielorazowy z przyciskami cięcie/koagulacja,
- z nierozłącznym kablem o dł. min. 3 m 
- wtyczka 3-pinowa </t>
  </si>
  <si>
    <t>Kabel bipolarny
- wielorazowy
- wtyczka od strony aparatu 6-pin 
  o dł. min. 3 m</t>
  </si>
  <si>
    <t>Kabel bipolarny
- wielorazowy
- wtyczka 2-pinowa 
- o dł. min. 3 m</t>
  </si>
  <si>
    <t>Kabel monopolarny do laparoskopu
- wielorazowy
- wtyczka 3-pinowa
- o dł. min. 3 m</t>
  </si>
  <si>
    <t>Elektroda do resektoskopu EMED
- wielorazowa
- półpętla zagięta 24/26 Fr
- do optyki 300</t>
  </si>
  <si>
    <t>Elektroda do resektoskopu EMED
- wielorazowa
- kulka 3 mm
- zagięta 24/26 Fr
- do optyki 300</t>
  </si>
  <si>
    <t xml:space="preserve">Dren do zestawu Laparoskopu f-my STRYKER </t>
  </si>
  <si>
    <t>Dren do insuflatora bez podgrzewacza gazu,
silikonowy, wielorazowy, makrocząsteczkowy
do zestawu Laparoskopu f-my STRYKER</t>
  </si>
  <si>
    <t>Wkład laparoskopowy - nożyczki do rękojeści
do zestawu Laparoskopu f-my STRYKER</t>
  </si>
  <si>
    <t>Uchwyt narzędziowy monopolarny 
średnica 5 mm, długość 33 cm
bez blokady</t>
  </si>
  <si>
    <t>Uchwyt narzędziowy monopolarny 
średnica 5 mm, długość 33 cm
z blokadą</t>
  </si>
  <si>
    <t>Zestaw drenów jednorazowych wraz z kasetką do pompy artroskopowej Stryker Flosteady będącej na wyposaż. Zamawiającego
(pakowane po 10 szt.)</t>
  </si>
  <si>
    <t>Ostrza do shavera Formula firmy Stryker  
w rozm. 3,5 mm- 5,5 mm 
typu Aggressive Plus Toccat
(pakowane po 5 szt)</t>
  </si>
  <si>
    <t>Elektrody do waporyzatora kompatybilne z konsolą firmy Stryker typu:
3,5 mm 90-S; 4,0 mm 90-S MAX; 3,5 mm Direct</t>
  </si>
  <si>
    <t>Uchwyt narzędziowy 10 mm z blokadą 
z wkładem typu Grasper</t>
  </si>
  <si>
    <r>
      <rPr>
        <b/>
        <sz val="10"/>
        <color theme="1"/>
        <rFont val="Calibri"/>
        <family val="2"/>
        <charset val="238"/>
        <scheme val="minor"/>
      </rPr>
      <t>Wyjaśnienie:</t>
    </r>
    <r>
      <rPr>
        <sz val="10"/>
        <color theme="1"/>
        <rFont val="Calibri"/>
        <family val="2"/>
        <charset val="238"/>
        <scheme val="minor"/>
      </rPr>
      <t xml:space="preserve">
Wyroby medyczne kompatybilne do sprzętu f-my Stryker.</t>
    </r>
  </si>
  <si>
    <t>Pakiet nr 59</t>
  </si>
  <si>
    <t>Pakiet nr 60</t>
  </si>
  <si>
    <t>Jednorazowe pętle do polipektomii owalne, obrotowe
- średnica pętli 10, 15, 20, 25, 30, 35mm
- średnica osłonki 2,3mm
- dł. robocza 230cm</t>
  </si>
  <si>
    <t>Jednorazowe kleszcze biopsyjne teflonowe
- średnica osłonki 2,3mm
- dł. robocza 160, 230cm</t>
  </si>
  <si>
    <t>Jednorazowe igły do ostrzykiwań
- średnica osłonki 2,3mm
- średnica igły 23, 25G
- dł. igły 4, 5, 6mm
- dł. robocza 160, 230cm</t>
  </si>
  <si>
    <t>Jednorazowe klipsownice endoskopowe
- otwarcie ramion klipsa 10, 11, 13, 16
- dł. robocza 160, 230cm</t>
  </si>
  <si>
    <t>Jednorazowe szczoteczki dwustronne do czyszczenia endoskopów z czyścikiem 
- średnica osłonki 1,7mm
- dł. robocza 230cm
- średnica szczoteczek 5/5mm
- dł. Szczoteczek 20/120mm</t>
  </si>
  <si>
    <t>Jednorazowa pułapka na polipy 5-komorowa</t>
  </si>
  <si>
    <t>Jednorazowe zaworki biopsyjne
Olympus/Pentaz/Fujinon</t>
  </si>
  <si>
    <t>Pakiet nr 61</t>
  </si>
  <si>
    <t>Narzędzie laparoskopowe, jednorazowe
- sterylne
- średnica 5-5,5 mm
- dł.ramienia 35 cm
- dł. szczęk 15,5-16 mm
- uchwyt pistoletowy z manipulatorem 
  przednim
- narzędzie integrujące energię bipolarną i
  ultradźwiękową
- a 5 szt/op</t>
  </si>
  <si>
    <t>Narzędzie laparoskopowe, jednorazowe
- sterylne
- średnica 5-5,5 mm
- dł.ramienia 35 cm
- dł. szczęk 15,5-16 mm
- uchwyt pistoletowy z manipulatorem 
  przednim
- narzędzie wykorzystujące energię 
  ultradźwiękową
- a 5 szt/op</t>
  </si>
  <si>
    <t>Wielorazowy, autoklawowalny hybrydowy przetwornik bipolarno-ultradźwiękowy kompatybilny z pozycją nr 1</t>
  </si>
  <si>
    <t>Wielorazowy, autoklawowalny hybrydowy przetwornik ultradźwiękowy kompatybilny z pozycją nr 2</t>
  </si>
  <si>
    <t>Szczypce chwytające bipolarne
- kleszczyki chwytające typu Johann
- śr. 5 mm, dł. 330 mm, 
- dł. ramion końcówki chwytającej 16,5mm; 
- trzyczęściowe – rozbieralne (wkład, tubus
  z pokrętłem do obrotu, rączka z
  przyłączem bipolarnym, bez zamka); 
- składanie na zasadzie szybkozłącza (brak
  gwintów);
- bezskokowy obrót narzędzia o 3600
- rękojeść z grubego tworzywa 
  umożliwiająca zmianę chwytu narzędzia
  w zależności od potrzeby ergonomii pracy</t>
  </si>
  <si>
    <t>Szczypce preparacyjne HiQ+
- kleszczyki preparacyjne, bipolarne 
  Typu Maryland
- śr. 5 mm, dł. 330 mm
- długość ramion końcówki preparacyjnej
  14,7m mm
- rączka bez zamka</t>
  </si>
  <si>
    <t>Kabel bipolarny do narzędzi
- jednowtykowe
- dł.3,5m
- kompatybilny do diatermii ESG-400</t>
  </si>
  <si>
    <t>Kabel HF monopolarny
- kabel monopolarny do narzędzi
- wtyk 8 mm, dł. 3,5 m 
- kompatybilny do diatermii UES-40, 
  ESG-400 i innych z możliwością
  podłączenia bezpośredniego lub przez
  adapter</t>
  </si>
  <si>
    <t>Elektroda kulkowa TURis/TCRis
- do optyk 120 i 300
- wielorazowego użytku</t>
  </si>
  <si>
    <t>Elektroda pętlowa
- elektroda resekcyjna bipolarna
- średnia pętla 0,2mm
- TURis/TCRis
- do optyki 300
- sterylna
- jednorazowego użytku
- a 12 szt/op</t>
  </si>
  <si>
    <t>Pakiet nr 62</t>
  </si>
  <si>
    <t>Filtr oddechowy mechaniczny bakteryjno-wirusowy ze zwiększoną wydajnością 
ciepła i wilgoci 
- o skuteczności p/bakteryjnej 99,99999%
- objętości przestrzeni martwej  -81 ml
- z portem do kapnografu
- przeźroczysta obudowa
- pierścień zapobiegający rozłączeniu</t>
  </si>
  <si>
    <t>Filtr do rurek tracheostomijnych - sterylny
- jest jednorazowym wymiennikiem ciepła i wilgoci zabezpieczającym pacjentów po tracheotomii
- wymiennik ciepła i wilgoci posiada samodomykający się port do odsysania
- port do tlenu uniwersalny 
- wkład celulozowy wymiennika ciepła 
o powierzchni 545 cm2
- obudowa z przejrzystego tłoczonego tworzywa sztucznego
- zawiera materiał higroskopowy
- skuteczność nawilżania 29,2 mg/ H20  przy Vt 500 ml</t>
  </si>
  <si>
    <t>Pakiet nr 63</t>
  </si>
  <si>
    <t>Filtr bakteryjno-wirusowy elektrostatyczny 
z nawilżaniem
- o skuteczności p/bakteryjnej 99,9999%
- objętość przestrzeni martwej  35 ml
- poziom nawilżania 31 mg H2O
  przy  VT=500 ml</t>
  </si>
  <si>
    <t>Pakiet nr 64</t>
  </si>
  <si>
    <t>Łącznik karbowany obrotowy
- zespolony z podwójnie obrotowym 
   łącznikiem kątowym
- z portem do odsysania
- mikrobiologicznie czysty 
- 1 x użytku
- długość 11-15 cm + łącznik
- dł. Rozciągliwa</t>
  </si>
  <si>
    <t>Pakiet nr 65</t>
  </si>
  <si>
    <t>Zestaw do drenażu opłucnej 3-komorowy z zastawką wodną</t>
  </si>
  <si>
    <t>Zestaw do szybkiej, bezpiecznej
konikotomii 
- z igłą Veressa
- rurką o średnicy fi 6,0 mm z mankietem
-  skalpel
- strzykawka 10 ml
- opaska do przymocowania rurki
- wymiennik ciepła i wilgoci t.Thermovent T
- szew chirurgiczny z igłą</t>
  </si>
  <si>
    <t>Prowadnica intubacyjna elastyczna 15/60 
- koniec wygięty 
- wielorazowa</t>
  </si>
  <si>
    <t>Bezpieczny zestaw do punkcji opłucnej, paracentezy i periokardiocentezy 
rozm. 9Ch; 12Ch
- składający się z igły Veressa
- cewnika wykonanego z poliuretanu, 
  widocznego w Rtg
- zastawek jednokierunkowych 
  (bezzwrotnych)
-dwóch strzykawek Luer Lock 60ml 
-worka do drenażu 2000 ml
- skalpela</t>
  </si>
  <si>
    <t>Uzupełniający zestaw do przezskórnej tracheotomii metodą Griggsa rozm. 7; 8
- bez pena , zawierający skalpel
- kaniula z igłą i strzykawką 
- prowadnica Seldingera ,   rozszerzadło 
- rurka tracheostomijna z man.niskociś. z 
  wbudowanym przewodem do odessania
  pacjenta znad mankietu</t>
  </si>
  <si>
    <t>Zestaw do przezskórnej tracheotomii
typu UniPerc dla osób o nietypowej 
anatomii rozm. 7;8 mm
- z jednostopniowym rozszerzadłem w
  kształcie litery „S” z miękkim końcem
- wyskalowana, zbrojona rurka tracheostom.
   z mankietem niskociśnieniowym
- przezroczysty regulowany kołnierz z 
  zaciskiem
- skalpel
- zakrzywione kleszczyki do preparacji tkanki
- strzykawka 10 ml do aspiracji
- długa wyskalowana igła wprowadzająca
   14G z kaniulą
- długi cewnik prowadzący
- prowadnica Seldingera
- gąbka do czyszczenia kaniuli
- miękka opaska mocująca
- klin do odłączania rurki 
- gaziki
- sterylny żel nawilżający
- obłożenia pola operacyjnego z oknem</t>
  </si>
  <si>
    <t>Pakiet nr 67</t>
  </si>
  <si>
    <t>Rurka Guedel Nr 0 – 60 mm 
- wykonana z PVC
- jałowa, 1 x użytku z blokadą p/zagryzieniu, 
- barwny kod wkładek 
- pakowana folia-papier  a 1 szt</t>
  </si>
  <si>
    <t xml:space="preserve">Rurka Guedel Nr 1 – 70 mm 
- wykonana z PVC
- jałowa, 1 x użytku z blokadą p/zagryzieniu, 
- barwny kod wkładek 
- pakowana folia-papier  a 1 szt  </t>
  </si>
  <si>
    <t xml:space="preserve">Rurka Guedel Nr 2 – 90 mm 
- wykonana z PVC
- jałowa, 1 x użytku z blokadą p/zagryzieniu, 
- barwny kod wkładek 
- pakowana folia-papier  a 1 szt  </t>
  </si>
  <si>
    <t xml:space="preserve">Rurka Guedel Nr 3 – 100 mm
- wykonana z PVC
- jałowa, 1 x użytku z blokadą p/zagryzieniu, 
- barwny kod wkładek 
- pakowana folia-papier  a 1 szt  </t>
  </si>
  <si>
    <t>Rurka intubacyjna bez mankietu uszczelniającego   od  Nr 2,0 do Nr 4,0  
- wykonana z medycznego PCV 100% bezlateksowa, 
- bez ftalanów
- atraumatyczny, miękki koniuszek ścięty pod kątem mniejszym niż 45 stopni
- min.jeden otwór Murphiego
- posiadająca min. jeden znacznik głębokości,
   znacznik radiacyjny standardowy łącznik</t>
  </si>
  <si>
    <t>Rurka intubacyjna z mankietem niskociśnieniowym od Nr 5,0 do Nr 10,0 
- wykonana z medycznego PCV     
- mankiety wtapiane pod wysoką temperaturą  
  bez użycia kleju 100% bezlateksowa, 
- bez ftalanów
- atraumatyczny, miękki koniuszek ścięty 
  pod kątem mniejszym niż 45 stopni 
- min. jeden otwór Murphiego
- posiadająca min. jeden znacznik głębokości, 
  znacznik radiacyjny standardowy łącznik</t>
  </si>
  <si>
    <t>Rurka tracheostomijna z podwójnym mank. niskociśnieniowym od Nr 6,0   do Nr 10 ,0
silikonowana z termoplastycznego PVC</t>
  </si>
  <si>
    <t>Rurka intubacyjna zbrojona z mankietem niskociśnieniowym z prowadnicą 
od Nr 7,0  do Nr 10,0 
z termoplastycznego PVC</t>
  </si>
  <si>
    <t>Rurka tracheostomijna z mankietem niskociśnieniowym z ruchomym szyldem
od Nr 5,0 do 10,0
z termoplastycznego, silikonowanego PVC</t>
  </si>
  <si>
    <t>Rurka tracheostomijna z odsysaniem znad mankietu ze stałym lub ruchomym szyldem
 od Nr 5,0 do 10,0
z termoplastycznego tworzywa, silikonowana</t>
  </si>
  <si>
    <t>Prowadnica do trudnych intubacji
zagięty koniec, ze sztywnym futerałem, jednorazowa, w rozmiarach:
10 CH/600
10 CH/800
15 CH/600
15 CH/800</t>
  </si>
  <si>
    <t>Pakiet nr 68</t>
  </si>
  <si>
    <t>Płucko testowe przeznaczone do pracy z układami jednorazowymi</t>
  </si>
  <si>
    <t>Pakiet nr 69</t>
  </si>
  <si>
    <t>Pakiet nr 70</t>
  </si>
  <si>
    <t>Zestaw do nebulizacji dla dorosłych
- nebulizator o pojemności 6-10 ml (skalowany co 1-2 ml)
- dren o dł. 200-210 cm z przekrojem gwiazdkowym zapobiegającym załamywaniu się drenu
- ustnik
- łącznik karbowany typu T
- mikrobiologicznie czysty
- opakowanie foliowe</t>
  </si>
  <si>
    <t>Pakiet nr 71</t>
  </si>
  <si>
    <t>Przyrząd do przetaczania krwi TS
- komora kroplowa wolna od PCV
- całość bez zawartości ftalanów
- zacisk rolkowy wyposażony w uchwyt na 
  dren oraz możliwość zabezpieczenia igły
  biorczej po użyciu
- nazwa producenta na przyrządzie
- opakowanie kolorystyczne folia-papier
- sterylny</t>
  </si>
  <si>
    <t>Przyrząd do przetaczania płynów infuzyjnych OCŻ</t>
  </si>
  <si>
    <t>Pakiet nr 72</t>
  </si>
  <si>
    <t>Przyrząd do przetaczania płynów IS
- komora kroplowa wykonana z PP 
  o dł. min. 65 mm
- całość wolna od ftalanów
- igła biorcza ścięta dwupłaszczyznowo 
  wykonana z ABS wzmocnionego włóknem
  szklanym
- zacisk rolkowy wyposażony w uchwyt na 
  dren oraz możliwość zabezpieczenia igły
  biorczej po użyciu
- nazwa producenta na przyrządzie
- opakowanie kolorystyczne foloa-papier
- sterylny</t>
  </si>
  <si>
    <t>Rękaw pap-fol z fałdą  100 x 40-50 x 100 m</t>
  </si>
  <si>
    <t>Rękaw pap-fol z fałdą 150 x 50 x 100 m</t>
  </si>
  <si>
    <t>Rękaw pap-fol z fałdą 250 x 60-65 x 100 m</t>
  </si>
  <si>
    <t>Rękaw pap-fol z fałdą 380 x 80 x100 m</t>
  </si>
  <si>
    <t>Torebki pap-fol płaskie  100 x 150</t>
  </si>
  <si>
    <t>Torebki pap-fol płaskie  100 x 200</t>
  </si>
  <si>
    <t>Torebki pap-fol płaskie  150 x 200</t>
  </si>
  <si>
    <t>Torebki pap-fol z fałdą  100 x 50 x 300</t>
  </si>
  <si>
    <t>Torebki pap-fol z fałdą  100 x 50 x 380-400</t>
  </si>
  <si>
    <t>Torebki pap-fol z fałdą 150 x 50 x 360-400</t>
  </si>
  <si>
    <t>Torebki pap-fol z fałdą 200 x 50 x 400</t>
  </si>
  <si>
    <t>Papier krepowany biały 100x100 a 250 szt</t>
  </si>
  <si>
    <r>
      <rPr>
        <b/>
        <sz val="10"/>
        <color theme="1"/>
        <rFont val="Calibri"/>
        <family val="2"/>
        <charset val="238"/>
        <scheme val="minor"/>
      </rPr>
      <t>Wyjaśnienie:</t>
    </r>
    <r>
      <rPr>
        <sz val="10"/>
        <color theme="1"/>
        <rFont val="Calibri"/>
        <family val="2"/>
        <charset val="238"/>
        <scheme val="minor"/>
      </rPr>
      <t xml:space="preserve">
Torebki wymienione w pakiecie przeznaczone są do zgrzewania.
Powyższy asortyment musi spełniać normy europejskie.</t>
    </r>
  </si>
  <si>
    <t>Pakiet nr 73</t>
  </si>
  <si>
    <t>Pakiet nr 74</t>
  </si>
  <si>
    <t xml:space="preserve">Taśma kinezjologiczna szer. 5 cm dł.31,5m 
– kolor beżowy
- wodoodporna
- rozciągliwość tylko na długość
- elastyczność 130-140%
- tkanina bawełniana
- nie zawiera środków lekowych, lateksu
- ciężar i grubość zbliżona do parametrów
  skóry
- trwałość aplikacji 4-5 dni </t>
  </si>
  <si>
    <t>Basen głęboki pojemność 2000 ml
z pulpy celulozowej, odporność na przesiąkanie 4 godz</t>
  </si>
  <si>
    <t>Basen płaski pojemność 2000 ml
z pulpy celulozowej, odporność na przesiąkanie 4 godz.</t>
  </si>
  <si>
    <t>Kaczka męska  pojemność 750-900 ml
z pulpy celulozowej, odporność na przesiąkanie 4 godz.</t>
  </si>
  <si>
    <t>Miska duża pojemność 3000 ml
do ogólnego zastosowania z pulpy celulozowej</t>
  </si>
  <si>
    <t>Miska nerkowata pojemność 600-800 ml
z pulpy celulozowej, odporność na przesiąkanie 4 godz.</t>
  </si>
  <si>
    <r>
      <rPr>
        <b/>
        <sz val="10"/>
        <color theme="1"/>
        <rFont val="Calibri"/>
        <family val="2"/>
        <charset val="238"/>
        <scheme val="minor"/>
      </rPr>
      <t>UWAGA!</t>
    </r>
    <r>
      <rPr>
        <sz val="10"/>
        <color theme="1"/>
        <rFont val="Calibri"/>
        <family val="2"/>
        <charset val="238"/>
        <scheme val="minor"/>
      </rPr>
      <t xml:space="preserve">
W/wym wyroby kompatybilne do Maceratora typu VORTEX.</t>
    </r>
  </si>
  <si>
    <t>Butelki na pokarm jednorazowego użytku 80 ml
- do zbierania, przechowywania mleka kobiecego
- mikrobiologicznie czyste
- ze skalą pojemności
- pakowane pojedynczo
- kompatybilne do Laktatora Lactina Electric Plus  firmy Medela</t>
  </si>
  <si>
    <t>Akcesoria do laktatora Symphony  – zestaw jednodniowy
- lejek fi 24 mm
- wkład (membrana silikonowa)
- dren łączący</t>
  </si>
  <si>
    <t>Pakiet nr 76</t>
  </si>
  <si>
    <t>Standardowy zestaw do infuzji 
worków lub butelek z płynami za pomocą pomp infuzyjnych VOLUMAT  AGILIA - Fresenius</t>
  </si>
  <si>
    <t>Activ Set Stationary
Zestaw do przetoczeń do pompy
AMBIX  ACTIV</t>
  </si>
  <si>
    <t>Activ Set Ambulatory
Zestaw do przetoczeń do pompy 
AMBIX ACTIV</t>
  </si>
  <si>
    <t>Wanienka do dezynf. narzędzi 4-5 l z sitem i pokrywą</t>
  </si>
  <si>
    <t>Czujnik SpO2 na ucho typu klips dla dorosłych  - moduł Nellcor</t>
  </si>
  <si>
    <t>Rękawiczki diagnostyczne nitrylowe bezpudrowe, dla osób uczulonych
      XS, S,  M,  L, XL
- teksturowane na końcach palców
- teksturowane na końcach palców
- bezpudrowe, pokryte polimerem obustronnie
- grubość min. 0,14 mm na palcu
pojedyncza ścianka
-  Poziom AQL 1.0 oznakowany fabrycznie na opakowaniu
- Rękawice bezpieczne dla osób z wrażliwą skórą, skłonną do alergii, potwierdzone testem klinicznym wg zmodyfikowanej metody Draize-95 (badania potwierdzone raportem w niezależnym laboratorium)
- oznakowane fabrycznie informacją 'wolne od akceleratorów chemicznych'
- kolor ciemny
- przebadane zgodnie z EN374-5 i ASTM1671 na przenikanie grzybów, bakterii i wirusów
-przebadane zgodnie z EN16523-1 i ASTM6978 na przenikanie min. 15 cytostatyków oraz min. 9 substancji chemicznych 
- klasyfikowane i oznakowane fabrycznie jako wyrób medyczny i środek ochrony osobistej kategorii III</t>
  </si>
  <si>
    <t>Rękawiczki chirurgiczne sterylne
      Nr  od 6,0 do 9,0  
- pudrowane
- lateksowe
- rolowany lub prosty mankiet 
- kształt w pełni anatomiczny 
- grubość na palcu na pojedynczej ściance min. 0,23 mm
- długość min. 285 mm dla wszystkich rozmiarów
- siła zrywu przed starzeniem min. 16 N
- poziom protein poniżej 40 ug/g
- przebadane na przenikanie wirusów zgodnie z ASTM F1671
- klasyfikowane i oznakowane fabrycznie jako wyrób medyczny i środek ochrony osobistej kategorii III
- AQL  - 0,65</t>
  </si>
  <si>
    <t>Rękawiczki chirurgiczne sterylne  
      Nr  od 6,0 do 9,0   
- bezpudrowe
- lateksowe
- rolowany mankiet
- pokrytem polimerem obustronnie
- grubość na palcu na pojedynczej ściance min. 0,23 mm
- długość min. 285 mm dla wszystkich rozm. 
- siła zrywu przed starzeniem min. 16 N 
- poziom protein poniżej 10 ug/g
- przebadane na przenikanie wirusów zgodnie z ASTM F1671-07
- klasyfikowane i oznakowane fabrycznie jako wyrób medyczny i środek ochrony osobistej kategorii III
- AQL – 0,65</t>
  </si>
  <si>
    <t>Rękawiczki chirurgiczne sterylne
      Nr od 6,0 do 9,0
- Neoprenowe
- bezpudrowe
- kolor zielony
- powierzchnia wewnętrzna pokryta polimerem 
- kształt anatomiczny z przeciwstawnym 
  kciukiem
- mankiet rolowany
- grubość na palcu na pojedynczej  ściance
  0,20-0,21 mm
- długość rękawic min. 300 mm dla wszystkich 
   rozmiarów
- AQL  - 0,65
- siła zrywu przed starzeniem min. 16 N
- wydłużenie przed starzeniem min.1080%
- przebadane na przenikanie wirusów 
   zgodnie z ASTM  F1671-07
- klasyfikowane i oznakowane fabrycznie jako
   wyrób medyczny i środek ochrony osobistej
   kategorii III</t>
  </si>
  <si>
    <t>Aparat do mierzenia ciśnienia zegarowy z mankietem zmywalnym  (bez stetoskopu)</t>
  </si>
  <si>
    <t>Mankiet wykonany z materiału zmywalnego (bez lateksu) do mierz.ciś. RR z 1-drenem na rzep dla dorosłych</t>
  </si>
  <si>
    <t>Mankiet wykonany z materiału zmywalnego (bez lateksu) do mierz.ciś. RR 
z 2-drenami na rzep dla dorosłych</t>
  </si>
  <si>
    <t xml:space="preserve">Mankiet wykonany z materiału zmywalnego (bez lateksu) do mierz.ciś. RR 
z 2-drenami na rzep dla otyłych </t>
  </si>
  <si>
    <t>2.6</t>
  </si>
  <si>
    <t xml:space="preserve">Igła 0,6 x 25 a 100 szt  1 x użyt.  </t>
  </si>
  <si>
    <r>
      <rPr>
        <b/>
        <sz val="10"/>
        <color theme="1"/>
        <rFont val="Calibri"/>
        <family val="2"/>
        <charset val="238"/>
        <scheme val="minor"/>
      </rPr>
      <t>UWAGA!</t>
    </r>
    <r>
      <rPr>
        <sz val="10"/>
        <color theme="1"/>
        <rFont val="Calibri"/>
        <family val="2"/>
        <charset val="238"/>
        <scheme val="minor"/>
      </rPr>
      <t xml:space="preserve">
W/wym wyroby kompatybilne do Monitora Mindray N1</t>
    </r>
  </si>
  <si>
    <t>standardowe oczka – gramatura siatki 60-85 g/m2, powierzchnia porów 0,5 – 0,8 mm2, pakowana a’1</t>
  </si>
  <si>
    <t>Światłowód
- śr. &gt;=4,1mm
- śr. wiązki 2,8mm
- śr. zew. 6,8mm, dł. 3m</t>
  </si>
  <si>
    <t>Strzykawka 150ml
- końcówka zatrzaskowa</t>
  </si>
  <si>
    <t>szczypce biopsyjne
- typu aligator
- rozm. 5 Fr, dł. 570mm
- półsztywne</t>
  </si>
  <si>
    <t>Uszczelka do tuby trokara 3,5mm lub łącznika do optyki nefroskopowej
- typu kapturek
- a 10 szt/op</t>
  </si>
  <si>
    <t>Zawór do łącznika optyki nefroskopowej
- przeźroczysty
- wewnętrzny
- rozm. 5,5 mm
- a 10 szt/op</t>
  </si>
  <si>
    <t>uszczelka do łącznika optyki nefroskopowej
- otwór 2,8mm (8,4Fr)
- a 10 szt/op</t>
  </si>
  <si>
    <r>
      <t>kleszczyki biopsyjne optyczne
- typ łyżeczkowy
- do optyki 30</t>
    </r>
    <r>
      <rPr>
        <vertAlign val="superscript"/>
        <sz val="10"/>
        <color theme="1"/>
        <rFont val="Calibri"/>
        <family val="2"/>
        <charset val="238"/>
        <scheme val="minor"/>
      </rPr>
      <t>o</t>
    </r>
  </si>
  <si>
    <r>
      <t>Strzygarka z ładowarką
- powierzchnia tnąca ostrza strzygarki nachylona pod kątem 45</t>
    </r>
    <r>
      <rPr>
        <vertAlign val="superscript"/>
        <sz val="10"/>
        <color theme="1"/>
        <rFont val="Calibri"/>
        <family val="2"/>
        <charset val="238"/>
        <scheme val="minor"/>
      </rPr>
      <t xml:space="preserve">o </t>
    </r>
    <r>
      <rPr>
        <sz val="10"/>
        <color theme="1"/>
        <rFont val="Calibri"/>
        <family val="2"/>
        <charset val="238"/>
        <scheme val="minor"/>
      </rPr>
      <t>, posiada trójkąątne zakończenie
- bezkontaktowa ładowarka indukcyjna z zabezpieczeniem przed przeładowaniem, kompatybilna ze strzygarką
- uchwyt strzygarki w pełni zanurzalny, odporny na mycie i dezynfekcję</t>
    </r>
  </si>
  <si>
    <t>Strzygarki z wymiennymi ostrzami:</t>
  </si>
  <si>
    <t>ostrza standardowe
- jednorazowego uźytku
- kompatybilne z w/wym strzygarkami</t>
  </si>
  <si>
    <t xml:space="preserve">Nieresorbowalna siatka chirurgiczna, wytwarzana techniką dziewiarską z przędzy monofilamentowej, polipropylenowej.
Rozmiar 10 x 15-16 cm.
Dostępna w czterech wariantach: </t>
  </si>
  <si>
    <t xml:space="preserve">Nieresorbowalna siatka chirurgiczna, wytwarzana techniką dziewiarską z przędzy monofilamentowej, polipropylenowej.
Rozmiar 8 x 12 -13 cm.
Dostępna w czterech wariantach: </t>
  </si>
  <si>
    <t xml:space="preserve">Nieresorbowalna siatka chirurgiczna, wytwarzana techniką dziewiarską z przędzy monofilamentowej, polipropylenowej.
Rozmiar 20 - 25 x 25 cm.
Dostępna w czterech wariantach: </t>
  </si>
  <si>
    <t>3.1</t>
  </si>
  <si>
    <t>3.2</t>
  </si>
  <si>
    <t>3.3</t>
  </si>
  <si>
    <t>3.4</t>
  </si>
  <si>
    <t>Siatka do przepukliny z powłoką tytanową , rozmiar 15 x 15 cm
- siatka polipropylenowa, pokryta w całości powłoką tytanową
- gramatura 35g/m2
- wielkość porów&gt;1 mm
- średnica włókna 58 dtex(90um)
- powłoka tytanowa o grubości 30-50um
- pakowana a’3</t>
  </si>
  <si>
    <t>Siatka do przepukliny z powłoką tytanową, rozmiar 20 x 15 cm
- siatka polipropylenowa, pokryta w całości powłoką tytanową
- gramatura 35g/m2
- wielkość porów&gt;1 mm
- średnica włókna 58 dtex(90um)
- powłoka tytanowa o grubości 30-50um
- pakowana a’3</t>
  </si>
  <si>
    <t>Pakiet nr 40</t>
  </si>
  <si>
    <t>Pakiet nr 43</t>
  </si>
  <si>
    <t>Gel do USG a 0,25 l - do podgrzewania</t>
  </si>
  <si>
    <t>Szczoteczki do chirurgicznego mycia rąk
- suche
- sterylne
- 1 x użytku</t>
  </si>
  <si>
    <t>Maska anestetyczna 1 x użytku z zaworem do napełniania mankietu do resuscytatora typu Ambu
Rozm od 0 do 6
- bardzo delikatny, anatom. ukształtow. mankiet  zapewniający szczelność maski przy min.nacisku
- elastyczna i sprężysta kopuła
- krystalicznie przejrzysta kopuła umożliwiająca
  obserwację ust pacjenta
- kodowane kolorem etykiety ułatwiające 
  rozpoznanie rozmiaru</t>
  </si>
  <si>
    <t>Kraniki plastikowe do urządzeń endoskopowych
firmy Richard Wolf posiadanych przez Zamawiającego, montowane zatrzaskowo bez użycia dodatkowych narządzi w warunkach sterylnych pola operacyjnego bezpośrednio przez personel medyczny</t>
  </si>
  <si>
    <t>Myjka nieprzemakalna 1 x użytku
- wykonana z miękkiego, delikatnego
  i chłonnego materiału
- odporna na rozrywanie
- możliwość założenia na dłoń
- gramatura celulozy 80g/m2
- rozmiar 16 x 22 cm
- sucha, nie nasączona żadnymi 
  substancjami myjącymi</t>
  </si>
  <si>
    <t>Czujnik brzuszny oddechów</t>
  </si>
  <si>
    <t>Płytka do worków stomijnych fi  15-65 / 80mm</t>
  </si>
  <si>
    <t>Worek kolostomijny 1-częściowy
 fi 15-70 mm zamknięty</t>
  </si>
  <si>
    <t>Worek urostomijny 
kompatybilny do płytki
(system dwuczęściowy)</t>
  </si>
  <si>
    <t>Cewnik zewnętrzny fi 25-41 mm 100%
silikonowy</t>
  </si>
  <si>
    <t>Worek urostomijny fi 12-55mm
jednoczęściowy</t>
  </si>
  <si>
    <t>Worek kolostomijny 
kompatybilny do płytki</t>
  </si>
  <si>
    <t>Pakiet nr 41</t>
  </si>
  <si>
    <t>Czepek pielęgniarski typu Beret
- jednorazowego użytku                                                        - średnica ok. 47 cm +/- 2cm</t>
  </si>
  <si>
    <t>Pakiet nr 18</t>
  </si>
  <si>
    <t>Pakiet nr 75</t>
  </si>
  <si>
    <t>31.1</t>
  </si>
  <si>
    <t>31.2</t>
  </si>
  <si>
    <t>31.3</t>
  </si>
  <si>
    <t>31.4</t>
  </si>
  <si>
    <t>32.1</t>
  </si>
  <si>
    <t>32.2</t>
  </si>
  <si>
    <t>32.3</t>
  </si>
  <si>
    <t>32.4</t>
  </si>
  <si>
    <t>32.5</t>
  </si>
  <si>
    <t xml:space="preserve">Koreczki jednorazowe typu COMBI , pakowane pojedynczo w sposób umożliwiający jałowe otwarcie (z wyraźnym wskazaniem miejsca otwarcia), do zamykania portów Luer-Lock, z trzpieniem ponizej krawędzi koreczka, co zapobiega kontaminacji koreczka. - ilość sztuk w opakowaniu 100                      </t>
  </si>
  <si>
    <r>
      <rPr>
        <b/>
        <sz val="10"/>
        <color theme="1"/>
        <rFont val="Calibri"/>
        <family val="2"/>
        <charset val="238"/>
        <scheme val="minor"/>
      </rPr>
      <t xml:space="preserve">UWAGA! </t>
    </r>
    <r>
      <rPr>
        <sz val="10"/>
        <color theme="1"/>
        <rFont val="Calibri"/>
        <family val="2"/>
        <charset val="238"/>
        <scheme val="minor"/>
      </rPr>
      <t xml:space="preserve">
</t>
    </r>
    <r>
      <rPr>
        <b/>
        <sz val="10"/>
        <color theme="1"/>
        <rFont val="Calibri"/>
        <family val="2"/>
        <charset val="238"/>
        <scheme val="minor"/>
      </rPr>
      <t xml:space="preserve">Poz. 1-7 </t>
    </r>
    <r>
      <rPr>
        <sz val="10"/>
        <color theme="1"/>
        <rFont val="Calibri"/>
        <family val="2"/>
        <charset val="238"/>
        <scheme val="minor"/>
      </rPr>
      <t xml:space="preserve"> 
Igła iniekcyjna z potrójnie ściętym lancetem sterylna jednorazowego użytku.
Nasadka luer/luer lock
Osłona igły oraz przezroczysta nasadka wykonana z polipropylenu.
Sterylizowane tlenkiem etylenu.
Pakowana po 100. 
</t>
    </r>
    <r>
      <rPr>
        <b/>
        <sz val="10"/>
        <color theme="1"/>
        <rFont val="Calibri"/>
        <family val="2"/>
        <charset val="238"/>
        <scheme val="minor"/>
      </rPr>
      <t xml:space="preserve">Poz. 15-18  </t>
    </r>
    <r>
      <rPr>
        <sz val="10"/>
        <color theme="1"/>
        <rFont val="Calibri"/>
        <family val="2"/>
        <charset val="238"/>
        <scheme val="minor"/>
      </rPr>
      <t xml:space="preserve">
Strzykawki posiadające tłok i cylinder w wyraźnie kontrastujących kolorach, wyraźna dokładna rozszerzona skala dla strzykawki 2 ml do 2,5-3 ml (skalowanie co 0,1 ml), dla 5 ml do 6 ml (skalowanie co 0,2 ml), dla 10 ml do 12 ml (skalowanie co0,5 ml), dla 20 ml do 24-25 ml (skalowanie co 1,0 ml).   
</t>
    </r>
    <r>
      <rPr>
        <b/>
        <sz val="10"/>
        <color theme="1"/>
        <rFont val="Calibri"/>
        <family val="2"/>
        <charset val="238"/>
        <scheme val="minor"/>
      </rPr>
      <t>Poz. 19</t>
    </r>
    <r>
      <rPr>
        <sz val="10"/>
        <color theme="1"/>
        <rFont val="Calibri"/>
        <family val="2"/>
        <charset val="238"/>
        <scheme val="minor"/>
      </rPr>
      <t xml:space="preserve">
Strzykawka posiadająca mechanizm umożliwiający schowanie igły w cylindrze po użyciu, łamany tłok zabezpiecza przed ponownym użyciem, czytelna i trwała czarna skala pomiarowa, podwójne uszczelnienie tłoka, nazwa własna umieszczona na cylindrze lub logo producenta, sterylizowane EO, informacja o braku lateksu na opakowaniu jednostkowym, pakowane pojedynczo w blister. 
</t>
    </r>
  </si>
  <si>
    <r>
      <rPr>
        <b/>
        <sz val="10"/>
        <rFont val="Calibri"/>
        <family val="2"/>
        <charset val="238"/>
        <scheme val="minor"/>
      </rPr>
      <t>UWAGA! 
Poz. 1-6</t>
    </r>
    <r>
      <rPr>
        <sz val="10"/>
        <rFont val="Calibri"/>
        <family val="2"/>
        <charset val="238"/>
        <scheme val="minor"/>
      </rPr>
      <t xml:space="preserve">
Poliuretanowa, z 4 paskami radiocieniującymi, z membraną hydrofobową ułatwiającą odpowietrzanie kaniuli, z korkiem, którego część wchodząca do światła jest cofnięta poniżej krawędzi korka, z końcówką kolorową oznaczającą rozmiar, jednorazowa, sterylna, pakowana indywidualnie</t>
    </r>
  </si>
  <si>
    <t>UWAGA!</t>
  </si>
  <si>
    <t>W/wym kaniule mają pochodzić od jednego producenta</t>
  </si>
  <si>
    <r>
      <rPr>
        <b/>
        <sz val="10"/>
        <color theme="1"/>
        <rFont val="Calibri"/>
        <family val="2"/>
        <charset val="238"/>
        <scheme val="minor"/>
      </rPr>
      <t xml:space="preserve">Wyjaśnienie:
Poz. 1-12  </t>
    </r>
    <r>
      <rPr>
        <sz val="10"/>
        <color theme="1"/>
        <rFont val="Calibri"/>
        <family val="2"/>
        <charset val="238"/>
        <scheme val="minor"/>
      </rPr>
      <t xml:space="preserve">
Powierzchnia zgłębnika zmrożona (satynowa) półprzezroczysty, kolorystycznie oznaczony konektor (kolor oznacza rozmiar zgłębnika). 
Pakowany folia-papier.</t>
    </r>
  </si>
  <si>
    <t>Okularki do ochrony oczu podczas fotoferapii wielorazowego użytku u jednego pacjenta. Ergonomiczny kształt, miękka, amortyzująca struktura z folii poliuretanowej pokrytej z jednej strony silikonową powierzchnią. Przeznaczone do kontaktu z wrażliwą i delikatną skórą. Skutecznie zatrzymująca szkodliwe światło niebieskie przez zastosowanie czarnej, bawełnianej warstwy materiałowej o dużej gęstości. Dobra przyczepność żelowej warstwy.  Bez barwników, kleju i lateksu. Rozmiary : mały &lt;1000 g 110x47 mm ,                                   średni &gt;1000g 130x60 mm</t>
  </si>
  <si>
    <t>Rękawiczki diagnostyczne winylowe
      XS, S,  M, L, XL
- niesterylne
- bezpudrowe
- wewnętrznie polimeryzowane
- mankiet rolowany
- pasujące na obie dłonie
- grubość min. 0,10 +/- 0,03 mm na palcu
pojedyncza ścianka
-     długość min. 240 mm
- a 100 szt w opakowaniu
- siła zrywu przed starzeniem min. 3,6 N
-    klasyfikowane i oznakowane fabrycznie jako
      wyrób medyczny i środek ochrony osobistej 
      kategorii III typ B
- AQL  max 1,5</t>
  </si>
  <si>
    <t>Zestaw do kaniulacji dużych naczyń 
trzykanałowy – metodą Seldingera 7F x 20cm 
- kateter poliuretanowy trzykanałowy 16/18/18G  - 7F x 20 cm 
- możliwość identyfikacji położenia końca cenwnika przy pomocy przedsionkowego EKG - kabel łączeniowy wewnątrz zestawu
- prowadnik J.035” x 50-60 cm odporny na odkształcenia - z oznaczeniami pozwalający mi na określenie wysunięcia końca prowadnicy z cewnika nieazależnie od użycia końca typu pig-tail czy prostego - przy identifikacji położenia końca cewnika w przedsionkowym EKG
- rozszerzacz 8F  dopasowane do każdego rodzaju cewnika
- igła prosta Seldingera 18G x 7 cm
- strzykawka 5-10 ml luer-lock
- skalpel
- skrzydełka mocujące przesuwane i stałe
- zaciski ślizgowe na przezroczystych drenikach do czasowego przerywania infuzji
- sterylny</t>
  </si>
  <si>
    <t>Bezpieczny zestaw do kaniulacji dużych naczyń ze zintegrowanymi zabezpieczeniami na ostre elementy, chroniące personel przed przypadkowym zakłuciem po użyciu, trzykanałowy – metodą Seldingera  7F x 20cm 
- kateter trzykanałowy 16/18/18G-7Fx20 cm 
- możliwość identyfikacji położenia końca cenwnika przy pomocy przedsionkowego EKG - kabel łączeniowy wewnątrz zestawu
- prowadnik J.035” x 50-60 cm odporny na odkształcenia - z oznaczeniami pozwalający mi na określenie wysunięcia końca prowadnicy z cewnika nieazależnie od użycia końca typu pig-tail czy prostego - przy identifikacji położenia końca cewnika w przedsionkowym EKG
- rozszerzacz 8F  dopasowane do każdego rodzaju cewnika
- igła prosta Seldingera z integralnym zabezpieczeniem przed zakłuciem po użyciu 18G x 7 cm
- strzykawka 5-10 ml luer-lock
- skalpel bezpieczny (umożliwiający zablokowanie ostrza w rękojeści zaraz po użyciu)
- skrzydełka mocujące przesuwane i stałe
- zaciski ślizgowe na przezroczystych drenikach do czasowych przerw w infuzji 
- sterylny</t>
  </si>
  <si>
    <t>Pakiet nr 10</t>
  </si>
  <si>
    <t>Pakiet nr 24</t>
  </si>
  <si>
    <t>Pakiet nr 77</t>
  </si>
  <si>
    <t>Załącznik nr 2 do SIWZ</t>
  </si>
  <si>
    <t xml:space="preserve">Uwaga! Załącznik aktywny - należy podać cenę jednostkową netto (kolumna 7), oraz stawkę podatku VAT (kolumna 9). 
Pozostałe komórki są obliczane automatycznie. </t>
  </si>
  <si>
    <t>FORMULARZ CENOWY</t>
  </si>
  <si>
    <t xml:space="preserve">Pakiet nr 1                                                                                                                                                                                                                              </t>
  </si>
  <si>
    <t>Poz. 1-3</t>
  </si>
  <si>
    <t>Automatyczna igła do biopsji tkanek miękkich 1 x użytku rozm. 14G, 16G, 18G x100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
Możliwość zastosowania z igłami koaksjalnymi</t>
  </si>
  <si>
    <t>Koreczek do kaniul posiadający trzpień poniżej krawędzi koreczka, kompatybilny z kaniulami (opak. A 100 szt)</t>
  </si>
  <si>
    <t>Elektroda EKG do monitorowania (do badań spoczynkowych)
- wykonana z pianki polietylenowej i żelu o konsystencji płynnej
- dobra przyczepność ielastyczność 
- dobra przepuszczalność powietrza i  wilgoci
- nie wywołuje podrażnień
- opak a 50 szt</t>
  </si>
  <si>
    <t>opak.</t>
  </si>
  <si>
    <t>średnie oczka - gramatura siatki 35 g/m2, powierzchnia porów min. 4 mm2, pakowana a'1</t>
  </si>
  <si>
    <t>duże oczka - gramatura siatki 24 g/m2, powierzchnia porów min. 6 mm2, pakowana a'1</t>
  </si>
  <si>
    <t>Mandryn do kaniul  20G/33mm różowy</t>
  </si>
  <si>
    <t>Mandryn do kaniul  22G/26mm niebieski</t>
  </si>
  <si>
    <t>Mandryn do kaniul  18G/46mm zielony</t>
  </si>
  <si>
    <t>Automatyczna igła do biopsji tkanek miękkich 1 x użytku rozm. 14G, 16G, 18G x200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t>
  </si>
  <si>
    <t>Igła motylek Vacutainer
Safety-Lok 21Gx3/4 x 7 
(0,8x19mm x178mm)
- igła do pobierania krwi krótkotrwałych
  (maksymalnie 2 godz.) wlewów dożylnych.
- igła o dwóch ostrzach z zaworkiem bezpieczeństwa
- pakowane po 50 szt/op</t>
  </si>
  <si>
    <t>Wziernik uszny -  rozm. 2,5 mm
                             - rozm. 4 mm
• w kolorze czarnym (szarym) , by uniknąć efektu rozpraszania światła
• jednorazowego użytku
• niesterylne
• kompatybilne do główki otoskopu RISTER  Ri Mini
• op./ 100 szt</t>
  </si>
  <si>
    <t>7.1</t>
  </si>
  <si>
    <t>7.2</t>
  </si>
  <si>
    <t>Opaska z miękkiej pianki  
- pianka z 3-ma otworami do mocowania czujnika i rzepem do regulacji obwodu
- niesterylna
- szer. 25 mm/ dł. 135 mm</t>
  </si>
  <si>
    <t>Opaska z miękkiej pianki do pulsoksymetru Mindray:
- z podwójnym rzepem (1- do zamocowania czujnika, 2- regulacji obwodu)
- niesterylna
- szer. 25mm / dł. 135mm</t>
  </si>
  <si>
    <t>Opaska do czujników SpO2 Philips, Masimo, Oxypleth, Mindray</t>
  </si>
  <si>
    <t>Pakiet nr 78</t>
  </si>
  <si>
    <t>Taśma silikonowa
- hypoalergiczna, bez dodatku substancji klejących
- przyleganie na zasadzie bioadhezji, dzięki silikonowi
- bezbolesne usuwanie ze skóry
- rozmiary
1,9 x 150
2,5 x 150
5,0 x 150</t>
  </si>
  <si>
    <t>BODY CLOCK - zapasowe elektrody prostokątne do urządzenia Elle TENS
- jednorazowe, sterylne 
- końcówki elektrod kompatybilne z przewodem urządzenia Elle TENS
- komplet 4 szt, w opakowaniu</t>
  </si>
  <si>
    <t>Pakiet nr 79</t>
  </si>
  <si>
    <t>Cewnik do nakłucia worka płodowego - Amniotom
- narzędzie plastikowe, jednorazowe, sterylne
- zakończone szponem, giętkie
- pakowane pojedyńczo</t>
  </si>
  <si>
    <t>Zestaw do przezskórnej  nefrostomii F - 11;  14
- cewnik  
• typu J z poliuretanu 
• zakończony lejkiem do podłączenia worka na mocz
• otwory drenujące rozmieszczone na pętli cewnika
• zacisk regulujący przepływ moczu
- igła punkcyjna dwuczęściowa
• 18 G dł. ok. 20 cm
• widoczna w USG
- prowadnik LUNDERQUISTA
• typu J dł. ok. 80 cm
• giętka końcowka
- komplet rozszerzadeł automatycznych
z 1 rozrywalną koszulką widoczną w RTG
- zatyczka</t>
  </si>
  <si>
    <t>Zestaw do przezskórnej  nefrostomii F - 12
- cewnik  
• typu J z poliuretanu 
• zakończony lejkiem do podłączenia worka na mocz
• otwory drenujące rozmieszczone na pętli cewnika
• zacisk regulujący przepływ moczu
- igła punkcyjna dwuczęściowa
• 18 G dł. ok. 20 cm
• widoczna w USG
- prowadnik LUNDERQUISTA
• typu J dł. ok. 80 cm
• giętka końcowka
- zatyczka</t>
  </si>
  <si>
    <t>Pojemnik do igieł 2,0 l 
- kolor czerwony
- z otworem wrzutowym min. 9-10cm
- wysokość min. 20cm</t>
  </si>
  <si>
    <t>Spódnica do badań ginekologicznych
- wykonana z włókniny
- obwód w pasie min. 120 cm
- długość min. 50 cm
- na gumkę 
- niesterylna
- jednorazowego użytku</t>
  </si>
  <si>
    <t>Czujnik SpO2 dla noworodka do pulsoksymetru RAD-97 Masimo SET i Kardiomonitora Efficia CM150 Philips
- czujnik typu Y z końcówką do przedłużacza - przewodu połączeniowego
- długość ok. 90cm</t>
  </si>
  <si>
    <t>Zestaw do wspomagania oddechu pacjenta za pomocą Respiratora SLE 6000</t>
  </si>
  <si>
    <t xml:space="preserve">Układ oddechowy noworodkowy AquaVentNeo VT: 
- jednorazowy, wielofunkcyjny, wykonany z polimeru zawierającego jony srebra
- odcinek wdechowy podgrzewany o dł. 1,2m, wew. 10mm
- odcinek wydechowy podgrzewany o dł. 1,35m, wew. 10mm z materiału odproawdzającego wilgoć na zewnątrz poprzez przepuszczalną, wielowarstwową strukturę
- odcinek przedłużający do inkubatora dł. 0,3m
-dren ciśnieniowy dł. 1,8m, rozłączny z końcówką typu Luer
- zestaw adapterów, w tym złączka do nCPAP
- porty do podażyi pomiaru NO
- restryktor przepływu
- łącznik Y obrotowy
- komora nawilżacza o konstrukcji zapobiegającej nadmiernemu zbieraniu się kondenstatu w obwodzie oddechowym, automatycznie napełniana wodą z drenem doprowadzającym wodę o dł. 1,2m i zaciskiemna drenie, mikrobiologicznie czysta
- 4 klipsy </t>
  </si>
  <si>
    <t>Generator IF z elastycznymi i miękkimi paskami mocującymi, z pętelkami do zaczepiania rzepów, paski na końcach uszytwnnione karbowanymi końcami
- dołączona kołyska do mocowania generatora z czepcem
- końcówki donosowe o zróżnicowanej grubości ramion donosowych w rozmiarach S,M,L (3 szt.)</t>
  </si>
  <si>
    <t>Zestaw noworodkowy do biernej terapii tlenowej wysokimi przepływami</t>
  </si>
  <si>
    <t>Kaniula nosowa z podkładką mocującą z delikatnego tworzywa niezaginającego się i nieskręcającego, w części przynosowej dodatkowa wypustka pozwalająca aseptyczne dopasowanie
- podkładka mocująca o konstrukcji wyprofilowanej rynienki, przyklejana do skóry silikonową taśmą w rozmiarze noworodkowym o przepływie 1-8l.</t>
  </si>
  <si>
    <t>4.1</t>
  </si>
  <si>
    <t>4.2</t>
  </si>
  <si>
    <t>4.3</t>
  </si>
  <si>
    <t>Zestaw do nieinwazyjnego wspomagania oddechu pacjenta za pomoca aparatu infant Flow przystosowany do nawilżacza Fischer&amp;Paykel</t>
  </si>
  <si>
    <t>Układ oddechowy jednorazowy, wykonany z polimeru zamierającego jony srebra
- odcinek wdechowy podgrzewany o dł. 1,2m z dodatkowym niepodgrzewanym odcinkiem o dł. 0,3m
- odcinek z zastawką bezpieczeństwa
- łącznik
- komora nawilżacza o konstrukcji zapobiegającej nadmiernemu zbieraniu się kondensatu w obwodzie oddechowym, automatycznie napełniana wodą z drenem doprowadzającym wodę o dł. 1,2m i zaciskiem na drenie, mikrobiologicznie czysta</t>
  </si>
  <si>
    <t>Układ oddechowy jednorazowy z generatorem IF, wykonany z polimeru zawierającego jony srebra
- odcinek wdechowy podgrzewany o dł. 1,2m, wew. 10mm z dodatkowym niepodgrzewanym odcinkiem przeznaczonym do inkubatora o dł. 0,3m
- odcinek wydechowy niepodgrzewany z perforacją w postaci regularnych otworów na wierzchołku karbowań, na całej długości
- odcinek łączący nawilżacz z respiratorem dł. 0,6m
- odcinek do pomiaru ciśnienia dł. 2,1m
- w zestwie 3 końcówki donosowe o rozmiarach: S, M, L, końcówki wkonane z miękkiego sylikonu, część umieszczana w nasdrzach ma budowę przewodów rozszerzających się cylindrycznie i cieńszych na końcach
- generator IF z elestycznymi i miękkimi paskami mocującymi, z pętelkami do zaczepiania rzepów, paski na końcach usztywnione karbowanymi końcami; dołączona kołyska do mocowania generatora z czepcem, wykonana z elastycznego tworzywa w kształcie litery T - z rzepem mocujacym</t>
  </si>
  <si>
    <t>Komora nawilżacza o konstrukcji zapobiegającej nadmiernemu zbieraniu się kondensatu w obwodzie oddechowym, automatycznie napełniana wodą z drenem doprowadzającym wodę o dł. 1,2m i zaciskiem na drenie, mikrobiologicznie czysta</t>
  </si>
  <si>
    <t xml:space="preserve">Czepiec do terapii wymiennych do stosowania w nieinwazyjnym wspomaganiu oddechu umożliwiający zamocowanie generatora w mocowaniu kołyskowym za pomocą rzepów oraz terapii tlenowej wysokimi przepływami umożliwiający mocowanie kaniul nosowych. Wielkość - obwód główki - trwa;e oznaczona kolorem w rozmiarach:
XL 38-42cm
L 34-38cm
M 31-34cm
S 28-31cm
XS 24-28cm
XXS do 24cm
- czepiec wykonany z miękkiego materiału, odpornego na rozciąganie i deformację, wyciszającego hałas, zabezpieczającego przed utratą ciepła, przepuszczalny dla powietrza. Konstrukcja umożliwia dostęp do ciemiączka, część pokrywająca małżowiny uszne umożliwoa inspekcje i zabiegi higieniczne bez konieczności zdejmowania. </t>
  </si>
  <si>
    <t>Filtr wyciszający szumy gazów
- bakteriobójczy</t>
  </si>
  <si>
    <t>Zestaw do resustytacji noworodka za pomocą aparatu NeoPuff</t>
  </si>
  <si>
    <t>Układ oddechowy do resustytacji, z zabezpieczeniem antybakteryjnym opartym na działaniu jonów srebra
- ramię wdechowe, nie podgrzewane dł. 1,5m
- zawiera dokładny system kontroli za pomocą zastawki PEEP z możliwościa traktowania, z zabezpieczeniem przed przypadkowym odkręceniem pokrętła regulatora ciśnienia końcowo - wydechowego oraz z podwójnie obrotową regulacją położenia przy zastawce
- zatyczka uszczelniająca plastikowa, zabezpieczająca układ</t>
  </si>
  <si>
    <t>Maseczki jednorazowego użytku w 4 rozmiarach:
24mm - 00
30mm - 0
38mm - 1
48mm - 2
- wykonane z silikonu, okrągłe
kompatybilne z układem oddechowym</t>
  </si>
  <si>
    <t>Maseczki nosowe w rozmiarach S, M, L, XL wykonane z miękkiego silikonu</t>
  </si>
  <si>
    <t>Łącznik prosty do nCPAP do respiratora SLE do połączenia z nawilżaczem</t>
  </si>
  <si>
    <t>7.3</t>
  </si>
  <si>
    <t>7.4</t>
  </si>
  <si>
    <t>9.1</t>
  </si>
  <si>
    <t>9.2</t>
  </si>
  <si>
    <t>3.5</t>
  </si>
  <si>
    <t>3.6</t>
  </si>
  <si>
    <t>Przewód połączeniowy do czujników SpO2 - technologia pracy Nellcor</t>
  </si>
  <si>
    <t xml:space="preserve">Elektroda klamrowa (kończynowa) do EKG  
- sprężyna elektrod wykonana z plastiku
- kolor: żółty, czerwony, zielony, czarny
- 4 szt/kpl. </t>
  </si>
  <si>
    <t>Elektroda przyssawkowa dla dorosłych
- wielokrotnego użytku,
- składająca się z gruszki gumowej i końcówki metalowej</t>
  </si>
  <si>
    <t xml:space="preserve">Przewód połączeniowy do czujnika SpO2 do monitora VS-800 - moduł Nellcor OxiMax </t>
  </si>
  <si>
    <t xml:space="preserve">Przewód połączeniowy do czujnika SpO2 do kardiomonitora PM-7000  - moduł Nellcor OxiMax </t>
  </si>
  <si>
    <t xml:space="preserve">Przewód połączeniowy do czujnika SpO2 do kardiomonitora VP-1200  - moduł Nellcor OxiMax </t>
  </si>
  <si>
    <t>Czujnik SpO2 na palec dla dorosłych (klips) do monitora VS-800 – moduł Nellcor</t>
  </si>
  <si>
    <t>Elektroda EKG do Holtera
- prostokątny kształt
- wykonana na podłożu z pianki polietylenowej oraz żelu o konsystencji stałej
- czujnik Ag/AgCl
- bardzo dobra przyczepność
- posiadać przecięcie do mocowania przewodu
- przeznaczona do 24 godz. monitorowania pacjenta (do badań Holtera)
- oapk. a 50 szt.</t>
  </si>
  <si>
    <r>
      <t>Fartuch chirurgiczny z włókniny L-XL
 z mankietem
- niesterylny
- jednorazowego użytku
- gramatura 25g/m</t>
    </r>
    <r>
      <rPr>
        <vertAlign val="superscript"/>
        <sz val="10"/>
        <color theme="1"/>
        <rFont val="Calibri"/>
        <family val="2"/>
        <charset val="238"/>
        <scheme val="minor"/>
      </rPr>
      <t>2</t>
    </r>
  </si>
  <si>
    <t>Półautomatyczny system biopsyjny ładowany skokowo regulowaną głębokością wkłucia 
- głębokość wkłucia 15 mm i 22 mm
  (zakres trwale zaznaczony na produkcie)
- wyposażony w echomarkery
  (wew. i zew. ułatwiające  pozycjonowanie
   igły pod kontrolą USG)
- wyposażony w skalę  centymetrową  
   z ruchomym ogranicznikiem 
- posiadający okienko kontrolne dla oceny 
  stanu aktywacji
- rozmiary zróżnicowane kolorami
- rozmiar: 16G x 180 mm
                   16G x 200 mm
                   18G x 180 mm
                   18G x 200 mm</t>
  </si>
  <si>
    <r>
      <rPr>
        <b/>
        <sz val="10"/>
        <rFont val="Calibri"/>
        <family val="2"/>
        <charset val="238"/>
        <scheme val="minor"/>
      </rPr>
      <t>UWAGA! 
Poz. 1-3</t>
    </r>
    <r>
      <rPr>
        <sz val="10"/>
        <rFont val="Calibri"/>
        <family val="2"/>
        <charset val="238"/>
        <scheme val="minor"/>
      </rPr>
      <t xml:space="preserve">
-do zamykania różnych kaniul 
- zamknięcie lock
- kolorowe oznaczenie rozmiaru
- nie zawiera lateksu i PCV
- sterylne opakowanie jednostkowe</t>
    </r>
  </si>
  <si>
    <t>Kaniula  0,6 – 26GA  (fioletowa)
- wykonana z poliuretanu ze zdejmowanym uchwytem w którym schowane są skrzydełka, bez portu górnego, ułatwiającym wprowadzenie kaniuli do naczynia
- przeznaczona do małych delikatnych żył u pacjentów neonatologicznych
- widoczna w promieniach RTG (6 pasków cieniujących)
- cewnik wykonany z biokompatybilnego poliuretanu
- dodatkowy otwór na ostrzu igły umożliwiający natychmiastowe potwierdzenie wejścia do naczynia (system trzykrotnego potwierdzenia wpływu krwi)</t>
  </si>
  <si>
    <t>Kaniula  0,7 – 24G   (żółta)
- wykonana z biokompatybilnego poliuretanu
- pasywny mechanizm osłaniania igły, tzw. system bezpieczny, chroniący przed przypadkowym zranieniem i zachlapaniem
- widoczna w USG
- dodatkowy otwór na ostrzu igły, umożliwiający natychmiastowe potwierdzenie wejścia do naczynia podczas kaniulacji (system 3-krotnego potwierdzenia wpływu krwi)
- przepływ we wlewie grawitacyjnym 21ml/min
- igła o ścięciu typu back out</t>
  </si>
  <si>
    <t>Kaniula do wkłuć dotętniczych 
20 G   1.10 x 45 mm
- z zaworem suwakowo-kulkowym 
- ze skrzydełkami do łatwego i bezpiecznego
  mocowania
- wykonana z PTFE</t>
  </si>
  <si>
    <t>Okularki do foteterapii 1 x użytku
dla noworodków jednoczęściowe, wykonane z rozciągliwego materiału z mocowaniem na szczycie główki z możliwością regulacji (zapięcie na rzepy).
W kształcie litery Y, która pozwala na dopasowaniu się okularki do każdego kształtu głowy. Materiał niezawierający lateksu. Dla noworodków
w obwodzie główki od 20-28 cm.
                                   od 24-33 cm.
                                   od 30-38 cm.</t>
  </si>
  <si>
    <r>
      <t>Resuscytator silikonowy typu Ambu 
dla dorosłych z maseczką w walizeczce 
- przezroczysty 
- możliwość oddechowa 1100 ml
- możliwość podłączenia zaworu PEEP na 
  zaworze pacjenta bez potrzeby stosowania
  dodatkowych złączek
- rezerwuar tlenu o obj. min. 1500 ml
- możliwość wielokrotnej sterylizacji wszystkich
  elementów resuscytatora w autoklawie (w temp.134</t>
    </r>
    <r>
      <rPr>
        <vertAlign val="superscript"/>
        <sz val="10"/>
        <color theme="1"/>
        <rFont val="Calibri"/>
        <family val="2"/>
        <charset val="238"/>
        <scheme val="minor"/>
      </rPr>
      <t>0</t>
    </r>
    <r>
      <rPr>
        <sz val="10"/>
        <color theme="1"/>
        <rFont val="Calibri"/>
        <family val="2"/>
        <charset val="238"/>
        <scheme val="minor"/>
      </rPr>
      <t xml:space="preserve">C), włącznie z rezerwuarem tlenu </t>
    </r>
  </si>
  <si>
    <r>
      <t>Maska krtaniowa wielorazowego użytku
Rozm. od nr 1 do nr 6
- możliwość sterylizacji w autoklawie do
  40 razy
- delikatny, pozbawiony nierówności i 
  ostrych krawędzi mankiet
- rurka maski wygięta i usztywniona
  pod kątem ok. 70</t>
    </r>
    <r>
      <rPr>
        <vertAlign val="superscript"/>
        <sz val="10"/>
        <color theme="1"/>
        <rFont val="Calibri"/>
        <family val="2"/>
        <charset val="238"/>
        <scheme val="minor"/>
      </rPr>
      <t>0</t>
    </r>
    <r>
      <rPr>
        <sz val="10"/>
        <color theme="1"/>
        <rFont val="Calibri"/>
        <family val="2"/>
        <charset val="238"/>
        <scheme val="minor"/>
      </rPr>
      <t xml:space="preserve">
- koniuszek mankietu posiadający
  zabezpieczenie przed podwijaniem się
  podczas zakładania
- informacje dotyczące rozmiaru, wagi
  pacjenta, objętości wypełniającej
  mankiet, umieszczone na baloniku
  kontrolnym
- znaczniki prawidłowego usytuowania 
  maski , umieszczone na rurce</t>
    </r>
  </si>
  <si>
    <t>ł</t>
  </si>
  <si>
    <t>Elektrody do pomiaru rzutu serca - ICG sensor dla dorosłych
- komplet składający się z 4 podwójnych elektrod do pomiaru rzutu serca metodą nieinwazyjną dedykowanych do urządzeń NICCOMO.
- jedna podwójna elektroda składa się z elektrody nadawczej i odbiorczej oddalonych od siebie o 10 cm i na stałe ze sobą połączonych.</t>
  </si>
  <si>
    <r>
      <rPr>
        <sz val="10"/>
        <rFont val="Calibri"/>
        <family val="2"/>
        <charset val="238"/>
        <scheme val="minor"/>
      </rPr>
      <t xml:space="preserve">Fartuch (koszula) dla pacjenta </t>
    </r>
    <r>
      <rPr>
        <sz val="10"/>
        <color rgb="FFFF0000"/>
        <rFont val="Calibri"/>
        <family val="2"/>
        <charset val="238"/>
        <scheme val="minor"/>
      </rPr>
      <t xml:space="preserve">
</t>
    </r>
    <r>
      <rPr>
        <sz val="10"/>
        <rFont val="Calibri"/>
        <family val="2"/>
        <charset val="238"/>
        <scheme val="minor"/>
      </rPr>
      <t>- wykonany z włókniny SMS o gramaturze min. 40g/m</t>
    </r>
    <r>
      <rPr>
        <vertAlign val="superscript"/>
        <sz val="10"/>
        <color rgb="FFFF0000"/>
        <rFont val="Calibri"/>
        <family val="2"/>
        <charset val="238"/>
        <scheme val="minor"/>
      </rPr>
      <t>2</t>
    </r>
    <r>
      <rPr>
        <sz val="10"/>
        <color rgb="FFFF0000"/>
        <rFont val="Calibri"/>
        <family val="2"/>
        <charset val="238"/>
        <scheme val="minor"/>
      </rPr>
      <t xml:space="preserve">
</t>
    </r>
    <r>
      <rPr>
        <sz val="10"/>
        <rFont val="Calibri"/>
        <family val="2"/>
        <charset val="238"/>
        <scheme val="minor"/>
      </rPr>
      <t xml:space="preserve">- z  rozcięciem z przodu mostka 
- zakładany przez głowę
- niesterylny
- jednorazowego użytku
</t>
    </r>
    <r>
      <rPr>
        <sz val="10"/>
        <color rgb="FFFF0000"/>
        <rFont val="Calibri"/>
        <family val="2"/>
        <charset val="238"/>
        <scheme val="minor"/>
      </rPr>
      <t>-</t>
    </r>
    <r>
      <rPr>
        <sz val="10"/>
        <rFont val="Calibri"/>
        <family val="2"/>
        <charset val="238"/>
        <scheme val="minor"/>
      </rPr>
      <t xml:space="preserve"> rozmiar od L do XXL</t>
    </r>
    <r>
      <rPr>
        <sz val="10"/>
        <color rgb="FFFF0000"/>
        <rFont val="Calibri"/>
        <family val="2"/>
        <charset val="238"/>
        <scheme val="minor"/>
      </rPr>
      <t xml:space="preserve">
</t>
    </r>
    <r>
      <rPr>
        <sz val="10"/>
        <rFont val="Calibri"/>
        <family val="2"/>
        <charset val="238"/>
        <scheme val="minor"/>
      </rPr>
      <t>- kolor: granatowy</t>
    </r>
  </si>
  <si>
    <t>Jednorazowy czujnik przepływu dla dorosłych do pomiaru kalorymetrii, kapnografii i mechaniki oddechowej z przewodem 1,8 m 
- pakowane po 10 szt.</t>
  </si>
  <si>
    <t xml:space="preserve">Jednorazowe linie próbkujące dla dorosłych
- dł. 2,5 m
- pakowane po 25 szt.
</t>
  </si>
  <si>
    <t xml:space="preserve">Pułapka wodna dla dorosłych DRYLINE II 
- pakowane po 10 szt.
</t>
  </si>
  <si>
    <t>Resuscytator jednorazowy typu Ambu 
dla dorosłych
- niewielkie ryzyko zakażenia krzyżowego
- możliwość obsługi jedną ręką
- worek o teksturowej powierzchni szybko się rozciąga
- dren tlenowy o długości 3m z zamontowanym tlenowym workiem oddechowym
- przezrozczysta maska z anatomiczną poduszką 
- możliwa ciągła obserwacja pacjenta
- zawór regulacyjny umożliwiający optymalne dopasowanie i uszczelnienie maski</t>
  </si>
  <si>
    <t>Łącznik prosty wielorazowy do drenów i zbiorników przystosowany do dezynfekcji sterylizacji</t>
  </si>
  <si>
    <r>
      <t xml:space="preserve">Zamknięty system do odsysania z rurki intubacyjnej rozmiary CH 12/14/16 
dł.54cm - 60cm i rozm. CH 18 dł.54cm  
oraz rurki tracheostomijnej
rozmiary CH12/14/16  dł. 34cm
</t>
    </r>
    <r>
      <rPr>
        <b/>
        <sz val="9"/>
        <color theme="1"/>
        <rFont val="Calibri"/>
        <family val="2"/>
        <charset val="238"/>
        <scheme val="minor"/>
      </rPr>
      <t>Możliwość stosowania przez min.72 godz</t>
    </r>
    <r>
      <rPr>
        <sz val="9"/>
        <color theme="1"/>
        <rFont val="Calibri"/>
        <family val="2"/>
        <charset val="238"/>
        <scheme val="minor"/>
      </rPr>
      <t xml:space="preserve">. (min.48 godz. dla rozmiaru CH18). 
System posiadający zintegrowany podwójnie obrotowy łącznik o kącie 90 stopni do podłączenia rurki i respiratora; zamykany, obrotowy port do przepłukiwania cewnika o dł.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900, zabezpieczenie łącznika podciśnienia w postaci kapturka, zamocowane do zestawu w sposób zapobiegający zagubieniu, silikonowa zastawka PEEP automatycznie uszczelniająca cewnik po usunięciu go z rurki, mankiet okrywający cewnik o właściwościach antybakteryjnych. System stanowiący integralną całość, nierozłączalny, wszystkie elementy systemu sterylne. Cewnik zakończony traumatycznie (zaokrąglona końcówka), z dwoma otworami po przeciwległych stronach, zakończony obwódką w kolorze czarnym pozwalającym na jego wizualizację podczas przepłukiwania, oznaczenie rozmiaru cewnika bezpośrednio na dystalnym końcu cewnika, cewnik z widocznymi oznaczeniami głębokości inercji skalowanymi co 1 cm. System gotowy do użycia bezpośrednio po wyjęciu z opakowania, bez potrzeby dodatkowego montażu akcesoriów. </t>
    </r>
  </si>
  <si>
    <t>Pojemnik 250 ml do wycinków histopatologicznych z zakrętką
- jednorazowy
- niejałowy</t>
  </si>
  <si>
    <t>Pojemnik 500 ml do wycinków histopatologicznych z zakrętką
- jednorazowy
- niejałowy</t>
  </si>
  <si>
    <t>Pojemnik 1000 ml do wycinków histopatologicznych z zakrętką
- jednorazowy
- niejałowy</t>
  </si>
  <si>
    <t>Pojemnik 2000 ml do wycinków histopatologicznych z zakrętką
- jednorazowy
- niejałowy</t>
  </si>
  <si>
    <r>
      <rPr>
        <b/>
        <sz val="10"/>
        <color theme="1"/>
        <rFont val="Calibri"/>
        <family val="2"/>
        <charset val="238"/>
        <scheme val="minor"/>
      </rPr>
      <t>Membrana</t>
    </r>
    <r>
      <rPr>
        <sz val="10"/>
        <color theme="1"/>
        <rFont val="Calibri"/>
        <family val="2"/>
        <charset val="238"/>
        <scheme val="minor"/>
      </rPr>
      <t xml:space="preserve"> 
- pogrubiona w stosunku do stndardowej
- kolor niebieski
- uszczelniająca do wszystkich rozmiarów ostrzy tnących Morcelatora</t>
    </r>
  </si>
  <si>
    <r>
      <rPr>
        <b/>
        <sz val="10"/>
        <color theme="1"/>
        <rFont val="Calibri"/>
        <family val="2"/>
        <charset val="238"/>
        <scheme val="minor"/>
      </rPr>
      <t>Uszczelka stożkowa</t>
    </r>
    <r>
      <rPr>
        <sz val="10"/>
        <color theme="1"/>
        <rFont val="Calibri"/>
        <family val="2"/>
        <charset val="238"/>
        <scheme val="minor"/>
      </rPr>
      <t>, silikonowa do noży o śr. 12 i 15 mm do Morcelatora</t>
    </r>
  </si>
  <si>
    <r>
      <rPr>
        <b/>
        <sz val="10"/>
        <color theme="1"/>
        <rFont val="Calibri"/>
        <family val="2"/>
        <charset val="238"/>
        <scheme val="minor"/>
      </rPr>
      <t>Spray do smarowania narzędzi i mikromotorów</t>
    </r>
    <r>
      <rPr>
        <sz val="10"/>
        <color theme="1"/>
        <rFont val="Calibri"/>
        <family val="2"/>
        <charset val="238"/>
        <scheme val="minor"/>
      </rPr>
      <t xml:space="preserve"> dedykowany przez producenta do danego systemu molceratora.</t>
    </r>
  </si>
  <si>
    <r>
      <rPr>
        <b/>
        <sz val="10"/>
        <color theme="1"/>
        <rFont val="Calibri"/>
        <family val="2"/>
        <charset val="238"/>
        <scheme val="minor"/>
      </rPr>
      <t>Spray do czyszczenia narzędzi i mikromotorów</t>
    </r>
    <r>
      <rPr>
        <sz val="10"/>
        <color theme="1"/>
        <rFont val="Calibri"/>
        <family val="2"/>
        <charset val="238"/>
        <scheme val="minor"/>
      </rPr>
      <t xml:space="preserve"> z brudu i płynów ustrojowych dedykowany przez producenta do danego systemu molceratora</t>
    </r>
  </si>
  <si>
    <r>
      <rPr>
        <b/>
        <sz val="10"/>
        <color theme="1"/>
        <rFont val="Calibri"/>
        <family val="2"/>
        <charset val="238"/>
        <scheme val="minor"/>
      </rPr>
      <t>Elektroda resektoskopowa bipolarna</t>
    </r>
    <r>
      <rPr>
        <sz val="10"/>
        <color theme="1"/>
        <rFont val="Calibri"/>
        <family val="2"/>
        <charset val="238"/>
        <scheme val="minor"/>
      </rPr>
      <t xml:space="preserve"> 
- dedykowana do oferowanego elementu roboczego oraz zestawu płaszczy
- jednorazowego użytku
- sterylna
- pętlowa
- w kształcie łzy, zakrzywiona 
- montowana zatrzaskowo w elemencie roboczym
- dedykowana do optyki o kącie patrzenia 12 stopni
- zagięta wstecznie pod kątem 30 stopni
-  5 szt. w opakowaniu</t>
    </r>
  </si>
  <si>
    <r>
      <rPr>
        <b/>
        <sz val="10"/>
        <color theme="1"/>
        <rFont val="Calibri"/>
        <family val="2"/>
        <charset val="238"/>
        <scheme val="minor"/>
      </rPr>
      <t xml:space="preserve">Elektroda resektoskopowa bipolarna </t>
    </r>
    <r>
      <rPr>
        <sz val="10"/>
        <color theme="1"/>
        <rFont val="Calibri"/>
        <family val="2"/>
        <charset val="238"/>
        <scheme val="minor"/>
      </rPr>
      <t xml:space="preserve">
- dedykowana do oferowanego elementu roboczego oraz zestawu płaszczy
- jednorazowego użytku
- sterylna
- kulkowa
- średnica 2mm
- lekko zagięta
- dedykowana do optyki o kącie patrzenia 12 stopni
- 5 szt. w opakowaniu</t>
    </r>
  </si>
  <si>
    <r>
      <rPr>
        <b/>
        <sz val="10"/>
        <color theme="1"/>
        <rFont val="Calibri"/>
        <family val="2"/>
        <charset val="238"/>
        <scheme val="minor"/>
      </rPr>
      <t xml:space="preserve">Wielorazowa uszczelka silikonowa </t>
    </r>
    <r>
      <rPr>
        <sz val="10"/>
        <color theme="1"/>
        <rFont val="Calibri"/>
        <family val="2"/>
        <charset val="238"/>
        <scheme val="minor"/>
      </rPr>
      <t xml:space="preserve">
- uniwersalna, do kanałów roboczych, sztywnych narzędzi endoskopowych</t>
    </r>
  </si>
  <si>
    <r>
      <rPr>
        <b/>
        <sz val="10"/>
        <color theme="1"/>
        <rFont val="Calibri"/>
        <family val="2"/>
        <charset val="238"/>
        <scheme val="minor"/>
      </rPr>
      <t xml:space="preserve">Jednorazowa uszczelka silikonowa </t>
    </r>
    <r>
      <rPr>
        <sz val="10"/>
        <color theme="1"/>
        <rFont val="Calibri"/>
        <family val="2"/>
        <charset val="238"/>
        <scheme val="minor"/>
      </rPr>
      <t xml:space="preserve">
- uniwersalna, do kanałów roboczych, sztywnych narzędzi endoskopowych 3-10 Fr</t>
    </r>
  </si>
  <si>
    <r>
      <rPr>
        <b/>
        <sz val="10"/>
        <color theme="1"/>
        <rFont val="Calibri"/>
        <family val="2"/>
        <charset val="238"/>
        <scheme val="minor"/>
      </rPr>
      <t>Zestaw drenów do oddymiania typu MAJ-591</t>
    </r>
    <r>
      <rPr>
        <sz val="10"/>
        <color theme="1"/>
        <rFont val="Calibri"/>
        <family val="2"/>
        <charset val="238"/>
        <scheme val="minor"/>
      </rPr>
      <t xml:space="preserve">
- wielorazowy do insuflatora Olympus UHI-3,4 
- w zestawie z drenem o mniejszej śr. do insuflatora ze złączem Luer</t>
    </r>
  </si>
  <si>
    <r>
      <rPr>
        <b/>
        <sz val="10"/>
        <color theme="1"/>
        <rFont val="Calibri"/>
        <family val="2"/>
        <charset val="238"/>
        <scheme val="minor"/>
      </rPr>
      <t>Zestaw drenów do insuflacji typu MAJ-590</t>
    </r>
    <r>
      <rPr>
        <sz val="10"/>
        <color theme="1"/>
        <rFont val="Calibri"/>
        <family val="2"/>
        <charset val="238"/>
        <scheme val="minor"/>
      </rPr>
      <t xml:space="preserve">
- wielorazowy
- do insuflatorów Olympus UHI-3, -4
- w zestawie dren insuflacyjny, łącznik luer, krótki dren do filtra CO2</t>
    </r>
  </si>
  <si>
    <r>
      <rPr>
        <b/>
        <sz val="10"/>
        <color theme="1"/>
        <rFont val="Calibri"/>
        <family val="2"/>
        <charset val="238"/>
        <scheme val="minor"/>
      </rPr>
      <t>Sonda litotryptora hybrydowego</t>
    </r>
    <r>
      <rPr>
        <sz val="10"/>
        <color theme="1"/>
        <rFont val="Calibri"/>
        <family val="2"/>
        <charset val="238"/>
        <scheme val="minor"/>
      </rPr>
      <t xml:space="preserve"> ShockPulse SE do zabiegu URSL (URS 8,6/9,8 FR)
- średnica 1,50mm (4,5 Fr) x 564mm
- kod kolorystyczny - zielony - dla identyfikacji rozmiaru sondy
- wielorazowa (5 użyć)</t>
    </r>
  </si>
  <si>
    <r>
      <rPr>
        <b/>
        <sz val="10"/>
        <color theme="1"/>
        <rFont val="Calibri"/>
        <family val="2"/>
        <charset val="238"/>
        <scheme val="minor"/>
      </rPr>
      <t>Sonda litotryptora hybrydowego</t>
    </r>
    <r>
      <rPr>
        <sz val="10"/>
        <color theme="1"/>
        <rFont val="Calibri"/>
        <family val="2"/>
        <charset val="238"/>
        <scheme val="minor"/>
      </rPr>
      <t xml:space="preserve"> ShockPulse SE do zabiegu PCNL lub cystolitotrypsji
- średnica 3,40mm (10,2 Fr) x 396mm
- kod kolorystyczny - niebieski - dla identyfikacji rozmiaru sondy
- wielorazowa (5 użyć)</t>
    </r>
  </si>
  <si>
    <r>
      <rPr>
        <b/>
        <sz val="10"/>
        <color theme="1"/>
        <rFont val="Calibri"/>
        <family val="2"/>
        <charset val="238"/>
        <scheme val="minor"/>
      </rPr>
      <t xml:space="preserve">Dren do pompy płuczącej </t>
    </r>
    <r>
      <rPr>
        <sz val="10"/>
        <color theme="1"/>
        <rFont val="Calibri"/>
        <family val="2"/>
        <charset val="238"/>
        <scheme val="minor"/>
      </rPr>
      <t>np. EcoPump, Uteromat, Hysteroflow I, UroPro
- do 2 worków
- autoklawowany
- wielorazowego użytku
- zestaw zawiera 10 szt. membran</t>
    </r>
  </si>
  <si>
    <r>
      <rPr>
        <b/>
        <sz val="10"/>
        <color theme="1"/>
        <rFont val="Calibri"/>
        <family val="2"/>
        <charset val="238"/>
        <scheme val="minor"/>
      </rPr>
      <t xml:space="preserve">Włókna laserowe </t>
    </r>
    <r>
      <rPr>
        <sz val="10"/>
        <color theme="1"/>
        <rFont val="Calibri"/>
        <family val="2"/>
        <charset val="238"/>
        <scheme val="minor"/>
      </rPr>
      <t xml:space="preserve">
- pakowane po 5 szt. włókien wielorazowego użytku (10 użyć)
- rozmiar 272</t>
    </r>
    <r>
      <rPr>
        <sz val="10"/>
        <color theme="1"/>
        <rFont val="Calibri"/>
        <family val="2"/>
        <charset val="238"/>
      </rPr>
      <t>µm 
- kompatybilne z systemami laserowymi Olympus EMPOWER
- sterylne
- sterylizacja autoklaw, Sterrad 100NX</t>
    </r>
    <r>
      <rPr>
        <sz val="10"/>
        <color theme="1"/>
        <rFont val="Calibri"/>
        <family val="2"/>
        <charset val="238"/>
        <scheme val="minor"/>
      </rPr>
      <t xml:space="preserve"> </t>
    </r>
  </si>
  <si>
    <r>
      <rPr>
        <b/>
        <sz val="10"/>
        <color theme="1"/>
        <rFont val="Calibri"/>
        <family val="2"/>
        <charset val="238"/>
        <scheme val="minor"/>
      </rPr>
      <t xml:space="preserve">Włókna laserowe </t>
    </r>
    <r>
      <rPr>
        <sz val="10"/>
        <color theme="1"/>
        <rFont val="Calibri"/>
        <family val="2"/>
        <charset val="238"/>
        <scheme val="minor"/>
      </rPr>
      <t xml:space="preserve">
- pakowane po 5 szt. włókien wielorazowego użytku (10 użyć)
- rozmiar 365</t>
    </r>
    <r>
      <rPr>
        <sz val="10"/>
        <color theme="1"/>
        <rFont val="Calibri"/>
        <family val="2"/>
        <charset val="238"/>
      </rPr>
      <t>µm 
- kompatybilne z systemami laserowymi Olympus EMPOWER
- sterylne
- sterylizacja autoklaw, Sterrad 100NX</t>
    </r>
    <r>
      <rPr>
        <sz val="10"/>
        <color theme="1"/>
        <rFont val="Calibri"/>
        <family val="2"/>
        <charset val="238"/>
        <scheme val="minor"/>
      </rPr>
      <t xml:space="preserve"> </t>
    </r>
  </si>
  <si>
    <r>
      <rPr>
        <b/>
        <sz val="10"/>
        <color theme="1"/>
        <rFont val="Calibri"/>
        <family val="2"/>
        <charset val="238"/>
        <scheme val="minor"/>
      </rPr>
      <t>System ręcznej irygacji IRRI FLO II</t>
    </r>
    <r>
      <rPr>
        <sz val="10"/>
        <color theme="1"/>
        <rFont val="Calibri"/>
        <family val="2"/>
        <charset val="238"/>
        <scheme val="minor"/>
      </rPr>
      <t xml:space="preserve">
- strzykawka samonapełniająca się ze spęzynowym tłokiem o pojemności 12ml, z drenem do endoskopu z przyłączem typu luer i spinką blokującą
- do zabiegów ureterorenoskopii
- jednorazowego użytku
- sterylny
- pakowane po 5 szt.</t>
    </r>
  </si>
  <si>
    <r>
      <rPr>
        <b/>
        <sz val="10"/>
        <color theme="1"/>
        <rFont val="Calibri"/>
        <family val="2"/>
        <charset val="238"/>
        <scheme val="minor"/>
      </rPr>
      <t>Osłona dostępu moczowodowego</t>
    </r>
    <r>
      <rPr>
        <sz val="10"/>
        <color theme="1"/>
        <rFont val="Calibri"/>
        <family val="2"/>
        <charset val="238"/>
        <scheme val="minor"/>
      </rPr>
      <t xml:space="preserve"> (koszulka dostępowa) typu UROPASS
- powłoka hydrofilowa
- oplot stalowy zwiększający odporność na skręcanie i załamanie
- atraumatyczny obturator rozszerzający ujście moczowodu od 6 Fr z proksymalnym przyłączem typu luer
- rozmiar 10/12 Fr
- długość 46 cm
- sterylna
- 5 szt. w opakowaniu</t>
    </r>
  </si>
  <si>
    <r>
      <rPr>
        <b/>
        <sz val="10"/>
        <color theme="1"/>
        <rFont val="Calibri"/>
        <family val="2"/>
        <charset val="238"/>
        <scheme val="minor"/>
      </rPr>
      <t>Osłona dostępu moczowodowego</t>
    </r>
    <r>
      <rPr>
        <sz val="10"/>
        <color theme="1"/>
        <rFont val="Calibri"/>
        <family val="2"/>
        <charset val="238"/>
        <scheme val="minor"/>
      </rPr>
      <t xml:space="preserve"> (koszulka dostępowa) typu UROPASS
- powłoka hydrofilowa
- oplot stalowy zwiększający odporność na skręcanie i załamanie
- atraumatyczny obturator rozszerzający ujście moczowodu od 6 Fr z proksymalnym przyłączem typu luer
- rozmiar 10/12 Fr
- długość 38 cm
- sterylna
- 5 szt. w opakowaniu</t>
    </r>
  </si>
  <si>
    <r>
      <rPr>
        <b/>
        <sz val="10"/>
        <color theme="1"/>
        <rFont val="Calibri"/>
        <family val="2"/>
        <charset val="238"/>
        <scheme val="minor"/>
      </rPr>
      <t>Hybrydowy drut</t>
    </r>
    <r>
      <rPr>
        <sz val="10"/>
        <color theme="1"/>
        <rFont val="Calibri"/>
        <family val="2"/>
        <charset val="238"/>
        <scheme val="minor"/>
      </rPr>
      <t xml:space="preserve"> TYPU UltraTrack 0.035"
- 5 szt. w opakowaniu
- drut prowadzący Ultra track o budowie hybrydowej
- rdzeń nitinolowy
- końcówka dystalna giętka, prosta
- część dystalna nitinolowa, hydrofilowa o długości 5 cm
- dalsza część w oplocie stalowym, powleczona PTFE i usztywniona dla łatwiejszego manewrowania
- koniec proksymalny powleczony PTFE i giętki dla bezpiecznej aplikacji endoskopu (zgodność z techniką back loading)
- introduktor sterowany kciukiem oraz klasyczny 
- rozmiar 0.035''
- długość 150cm
- sterylny</t>
    </r>
  </si>
  <si>
    <r>
      <rPr>
        <b/>
        <sz val="10"/>
        <color theme="1"/>
        <rFont val="Calibri"/>
        <family val="2"/>
        <charset val="238"/>
        <scheme val="minor"/>
      </rPr>
      <t>Przewód płytki pacjenta</t>
    </r>
    <r>
      <rPr>
        <sz val="10"/>
        <color theme="1"/>
        <rFont val="Calibri"/>
        <family val="2"/>
        <charset val="238"/>
        <scheme val="minor"/>
      </rPr>
      <t xml:space="preserve">
- wielorazowy
- długość 4,5m
- kompatybilny z diatermią ESG 400 firmy Olympus</t>
    </r>
  </si>
  <si>
    <r>
      <rPr>
        <b/>
        <sz val="10"/>
        <color theme="1"/>
        <rFont val="Calibri"/>
        <family val="2"/>
        <charset val="238"/>
        <scheme val="minor"/>
      </rPr>
      <t>Kabel HF bipolarny</t>
    </r>
    <r>
      <rPr>
        <sz val="10"/>
        <color theme="1"/>
        <rFont val="Calibri"/>
        <family val="2"/>
        <charset val="238"/>
        <scheme val="minor"/>
      </rPr>
      <t xml:space="preserve">
- do generatora ESG-400 
- długość 4m
- kompatybilny z resektoskopami bipolarnymi firmy Olympus</t>
    </r>
  </si>
  <si>
    <r>
      <rPr>
        <b/>
        <sz val="10"/>
        <color theme="1"/>
        <rFont val="Calibri"/>
        <family val="2"/>
        <charset val="238"/>
        <scheme val="minor"/>
      </rPr>
      <t>Elektroda resekcyjna do waporyzacji bipolarne</t>
    </r>
    <r>
      <rPr>
        <sz val="10"/>
        <color theme="1"/>
        <rFont val="Calibri"/>
        <family val="2"/>
        <charset val="238"/>
        <scheme val="minor"/>
      </rPr>
      <t>j w 0,9% NaCl 
- grzybkowa, owalna
- do optyki 12 st. i 30 st.
- sterylna, jednorazowego użytku
- pakowane po 5 szt.</t>
    </r>
  </si>
  <si>
    <r>
      <rPr>
        <b/>
        <sz val="10"/>
        <color theme="1"/>
        <rFont val="Calibri"/>
        <family val="2"/>
        <charset val="238"/>
        <scheme val="minor"/>
      </rPr>
      <t>Włącznik nożny, dwuprzyciskowy</t>
    </r>
    <r>
      <rPr>
        <sz val="10"/>
        <color theme="1"/>
        <rFont val="Calibri"/>
        <family val="2"/>
        <charset val="238"/>
        <scheme val="minor"/>
      </rPr>
      <t xml:space="preserve">
- niebieski i żółty
- do trybu cięcia i koagulacji
- do  generatora ESG-400 firmy Olympus</t>
    </r>
  </si>
  <si>
    <r>
      <rPr>
        <b/>
        <sz val="10"/>
        <color theme="1"/>
        <rFont val="Calibri"/>
        <family val="2"/>
        <charset val="238"/>
        <scheme val="minor"/>
      </rPr>
      <t>Szczypce chwytająe 5Fx600mm</t>
    </r>
    <r>
      <rPr>
        <sz val="10"/>
        <color theme="1"/>
        <rFont val="Calibri"/>
        <family val="2"/>
        <charset val="238"/>
        <scheme val="minor"/>
      </rPr>
      <t xml:space="preserve">
- kleszczyki chwytające typu mysie ząbki
- rozmiar 5 Fr
- długość 600mm
- półsztywne</t>
    </r>
  </si>
  <si>
    <t>System do kontrolowanej zbiórki stolca wykorzystujący technologię super-absorbentu, o poniższych cechach:
 -silikonowy cewnik z pierścieniem uszczelniającym o pojemności min. 45 ml; znacznik pozycyjny widoczny w badaniu RTG
- część cewnika mająca bezpośredni kontakt z ciałem pacjenta wykonana z materiału o zwiększonym poślizgu po kontakcie z cieczą; port irygacyjny (kolor niebieski)
- port do pobierania próbek na drenie z silionowym zabezpieczeniem klapką
- cewnik przezierny dla promieni RTG o długości 160 cm +/- 5 cm, min.; czas użytkowania 29 dni; wszystkie elementy trwale ze sobą połączone; urządzenie nie zawiera lateksu.
Zawartość zestawu:
- min. 3 worki o pojemności 1500 ml z wkładką z super-absorbentu, wykonanego z poliakrylanu sodu oraz filtra/wentylu dezodoryzującego
- podstawa do montowania do łóżka z nadającym się do czyszczenia plastikowym paskiem oraz centralną rurką obrotową
-w opakowaniu zbiorczym strzykawka 3-częściowa z gumowym tłokiem o pojemności 45 ml, zacisk irygacyjny
-instrukcja obsługi w języku polskim</t>
  </si>
  <si>
    <t xml:space="preserve">Worki zbiorcze kompatybilne z zestawem do kontrolowanej zbiórki stolca, pojemność 1500 ml, skalowane od 100 ml co 250 ml z wkładką z super-absorbentu żelującego zawartość oraz filtrem z wentylem dezodoryzującym. Worki jednostronnie przezroczyste z zastawką zabezpieczającą przed wylaniem zawartości.
- pakowane pojedynczo - 1 szt. </t>
  </si>
  <si>
    <t>Rękojeść do laryngoskopu, jednorazowa
- wykonana z niemagnetycznego, lekkiego stopu aluminium
- kompatybilna z łyżkami w standardzie ISO 7376 (tzw. zielona specyfikacja)
- z podłużnymi frezami zapewniającymi pewny chwyt, zakończona czopem z tworzywa sztucznego w kolorze zielonym, ułatwiającym identyfikację ze standardem ISO 7376
- z wbudowanym źródłem światła-dioda LED, zapewniającym mocne światło.
- stanowiąca ogniwo zasilające dla źródła światła
- możliwość stosowania rękojeści w polu magnetycznym
- pakowanie folia-folia</t>
  </si>
  <si>
    <t xml:space="preserve">Łyżka do laryngoskopu, światłowodowa, jednorazowa  typ McIntosh  rozm od 00 do 5
- nieodkształcająca się łyżka wykonana z niemagnetycznego, lekkiego stopu metalu, kompatybilna z rękojeściami w standardzie ISO 7376 (tzw. zielona specyfikacja).
- profil łyżek identyczny z profilem łyżek wielorazowego użytku.
- mocowanie światłowodu zatopione w tworzywie sztucznym koloru zielonego ułatwiającym identyfikację ze standardem 
ISO 7376
- wytrzymały zatrzask trzykulkowy zapewniający trwałe mocowanie w rękojeści
- zakończenie łyżki atraumatyczne, zaokrąglone o przekroju walca
-światłowód wykonany z polerowanego tworzywa sztucznego dający mocne skupione światło
- światłowód nieosłonięty, doświetlający wnętrze jamy ustnej i gardło
- wyraźne oznakowanie rozmiaru łyżki symbol CE numeru seryjnego i symbol nie do powtórnego użycia(przekreślona cyfra 2) naniesione po stronie wyprowadzenia światłowodu
- możliwość stosowania rękojeści w polu magnetycznym
- pakowanie folia-folia </t>
  </si>
  <si>
    <r>
      <t xml:space="preserve">Sterylny, kompletny zestaw drenów przeznaczony do stosowania z zamkniętymi systemami do odsysania oraz akcesoria do higieny jamy ustnej;
W skład zestawu wchodzi łącznik Y do podłączenia pojemnika na wydzielinę, 2 dreny z zaciskami umożliwiające niezależne podłączenie z zamkniętym systemem do odsysania oraz standardowym cewnikiem do odsysania jamy ustnej (końcówka drenu zaopatrzona w łącznik prosty, schodkowy z zatyczką zamocowaną do drenu w sposób zapobiegający zagubieniu) umożliwiająca regulację siły odsysania w systemie otwartym; możliwość stosowania do 72 godz.
(potwierdzone oświadczeniem producenta), dł. drenów min. 2 m, średnica </t>
    </r>
    <r>
      <rPr>
        <sz val="10"/>
        <rFont val="Calibri"/>
        <family val="2"/>
        <charset val="238"/>
        <scheme val="minor"/>
      </rPr>
      <t>drenów 25 Ch</t>
    </r>
  </si>
  <si>
    <r>
      <t xml:space="preserve">Zamknięty system do odsysania z rurki intubacyjnej CH10/12/14/16, długość 59 cm; CH14/16 długość 65 cm oraz rurki tracheostomijnej CH12/14/16, długość 39 cm; Właściwości ogólne: możliwość stosowania przez </t>
    </r>
    <r>
      <rPr>
        <b/>
        <sz val="10"/>
        <rFont val="Calibri"/>
        <family val="2"/>
        <charset val="238"/>
        <scheme val="minor"/>
      </rPr>
      <t>min. 168 godz.</t>
    </r>
    <r>
      <rPr>
        <sz val="10"/>
        <rFont val="Calibri"/>
        <family val="2"/>
        <charset val="238"/>
        <scheme val="minor"/>
      </rPr>
      <t xml:space="preserve"> </t>
    </r>
    <r>
      <rPr>
        <b/>
        <sz val="10"/>
        <rFont val="Calibri"/>
        <family val="2"/>
        <charset val="238"/>
        <scheme val="minor"/>
      </rPr>
      <t xml:space="preserve">(potwierdzona dokumentem od producenta). </t>
    </r>
    <r>
      <rPr>
        <sz val="10"/>
        <rFont val="Calibri"/>
        <family val="2"/>
        <charset val="238"/>
        <scheme val="minor"/>
      </rPr>
      <t>Zintegrowany/wbudowany podwójnie obrotowy łącznik o kącie 90 stopni, zintegrowany/wbudowany port do bronchoskopii;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stopni, uniemożliwiająca przypadkową aktywację odsysania, okrągła, wstępna zastawka poniżej otworu do przepłukiwania; przekręcana zastawka na wysokości portu do przepłukiwania oddzielająca cewnik od pacjenta po usunięciu go z rurki, zapewniająca szczelność zestawu; system stanowiący integralną całość, nierozłączalny, wszystkie elementy systemu sterylne, wolne od DEHP. Cewnik: stosowany do 168h,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 Nie dopuszcza się systemu wymagającego dodatkowych elementów koniecznych lub wspomagających odłączanie systemu od rurki intubacyjnej / tracheostomijnej.</t>
    </r>
  </si>
  <si>
    <r>
      <t xml:space="preserve">Przetworniki do pomiaru ciśnienia metodą inwazyjną – zestawy podwójne 
- przetwornik do inwazyjnego pomiaru ciśnienia
   podwójny ze zintegrowanym systemem
   płuczącym 3 ml/ho łącznej dł. 150 cm
- zestaw wyposażony w:
* 2 linie ciśnieniowe o dł. 120 cm
* 2 przedłużacze o dł. 20-30 cm ze zintegrowanymi kranikami z optycznym i wyczuwalnym identyfikatorem pozycji otwarty-zamknięty
* 2 kraniki kalibracyjne z niezdejmowalnym koreczkiem zapobiegającym kontaminacji 
* aparatem kroplowym ze zbiornikiem wyrównawczym wyposażonym w zakrzywioną igłę, która zapobiega zapowietrzaniu się systemu pomiarowego 
</t>
    </r>
    <r>
      <rPr>
        <sz val="10"/>
        <rFont val="Calibri"/>
        <family val="2"/>
        <charset val="238"/>
        <scheme val="minor"/>
      </rPr>
      <t>* płytka mocująca do 4 przetworników do pomiaru ciśnienie typu Meritrans DTX</t>
    </r>
    <r>
      <rPr>
        <sz val="10"/>
        <color theme="1"/>
        <rFont val="Calibri"/>
        <family val="2"/>
        <charset val="238"/>
        <scheme val="minor"/>
      </rPr>
      <t xml:space="preserve">
* imadło do umocowania płytki na stajaku </t>
    </r>
    <r>
      <rPr>
        <sz val="10"/>
        <rFont val="Calibri"/>
        <family val="2"/>
        <charset val="238"/>
        <scheme val="minor"/>
      </rPr>
      <t>DTX</t>
    </r>
    <r>
      <rPr>
        <sz val="10"/>
        <color rgb="FFFF0000"/>
        <rFont val="Calibri"/>
        <family val="2"/>
        <charset val="238"/>
        <scheme val="minor"/>
      </rPr>
      <t xml:space="preserve"> </t>
    </r>
  </si>
  <si>
    <t>Osłona ochronna na oczy pacjenta w postaci opatrunku.
Sterylna, przezroczysta osłona na powieki zaprojektowana w celu utrzymania zamknięcia powiek podczas znieczulenia ogólnego na bloku operacyjnym lub głębokiej sedacji, np. na OIOM. Zapewnia szybkie, całkowite i bezpieczne zamknięcie powiek. Dzięki obwodowemu uszczelnieniu wokół oka cała wilgoć zostaje zatrzymana, zapobiegając w ten sposób „wysychaniu” oka. Zmniejsza tym samym ryzyko uszkodzenia rogówki i keratopatii ekspozycyjnej. Zabezpiecza także przed zabrudzeniem oraz dostaniem się płynów do oczu podczas zabiegów operacyjnych. W skład opatrunku chodzą dwie sztuki osłon o wymiarach 3.7cm x 9.3cm. Produkt hipoalergiczny, jednorazowy.</t>
  </si>
  <si>
    <t>Osłona ochronna na oczy pacjenta w postaci okularów.
Plastikowa osłona oczu pacjenta przed zewnętrznym naciskiem. Możliwość zastosowania na bloku operacyjnym lub oddziale intensywnej terapii. Produkt wykonany z pojedynczej, plastikowej osłony o zakrzywionej powierzchni z wcięciem w linii środkowej na nos zapewniający doskonałe dopasowanie do twarzy. Od spodu gruba, miękka pianka medyczna pokryta na brzegach hipoalergicznym klejem. Osłona niskoprofilowa, przezroczysta, przyklejana do twarzy z możliwością kontroli oczu pacjenta. Produkt posiadający otwory po bokach oraz w części środkowej zapobiegające kondensacji pary.  Produkt jednorazowy, rozmiar uniwersalny dla dorosłych.</t>
  </si>
  <si>
    <r>
      <t xml:space="preserve">Wkłady 1500-2500 ml z proszkiem żelującym
- wkład ze zintegrowaną pokrywą z dwoma portami: portem do pacjenta i portem do połączenia szeregowego, dwa uchwyty na pokrywie w kształcie pętli, umożliwiające obsługę przez osoby prawo i leworęczne
- zabezpieczenie zwrotne prze cofaniem się wydzieliny do pacjenta
- zintegrowany filtr antybakteryjny i przeciw przelewowy 
- ochrona przeciw bryzgowa zapobiegająca przedwczesnemu zamknięciu filtra w postaci kanału ssącego przechodzącego w foliowy rękaw
</t>
    </r>
    <r>
      <rPr>
        <sz val="10"/>
        <rFont val="Calibri"/>
        <family val="2"/>
        <charset val="238"/>
        <scheme val="minor"/>
      </rPr>
      <t>- na pokrywie króciec obrotowy, przyłączeniowy typu schodkowego o średnicy wew.min. 7 mm</t>
    </r>
    <r>
      <rPr>
        <sz val="10"/>
        <color theme="1"/>
        <rFont val="Calibri"/>
        <family val="2"/>
        <charset val="238"/>
        <scheme val="minor"/>
      </rPr>
      <t xml:space="preserve"> zabezpieczający przed zamknięciem światła drenu pacjenta i służący do podłączenia drenu do pacjenta
- na pokrywie zatyczka zamykająca port podciśnienia
- wymiana wkładów bez konieczności odłączenia źródła ssania
- substancja żelująca wewnątrz wkładu, nie wymagająca zasypywania wydzieliny z zewnątrz wkładu
- wkłady kodowane kolorem ułatwiającym zastosowanie odpowiedniej pojemności wkładów 
- wkłady kompatybilne do ssaka Medela</t>
    </r>
  </si>
  <si>
    <t xml:space="preserve">Pakiet nr 2                                                                                                                                                                                                                          </t>
  </si>
  <si>
    <t>Oznaczenie postępowania 06/2022</t>
  </si>
  <si>
    <t xml:space="preserve">Pakiet nr 3                                                                                                                                                                                                                        </t>
  </si>
  <si>
    <t xml:space="preserve">Pakiet nr 4                                                                                                                                                                                                                       </t>
  </si>
  <si>
    <r>
      <rPr>
        <b/>
        <sz val="9"/>
        <color theme="1"/>
        <rFont val="Calibri"/>
        <family val="2"/>
        <charset val="238"/>
        <scheme val="minor"/>
      </rPr>
      <t>Wyjaśnienie:</t>
    </r>
    <r>
      <rPr>
        <sz val="9"/>
        <color theme="1"/>
        <rFont val="Calibri"/>
        <family val="2"/>
        <charset val="238"/>
        <scheme val="minor"/>
      </rPr>
      <t xml:space="preserve">
Poz. 1-9;  12-13;  15-20;  22-23;  25-30;   
Powierzchnia cewnika zmrożona (satynowa) półprzezroczysty, kolorystycznie oznaczony konektor (kolor oznacza rozmiar cewnika). Pakowany folia-papier.
Poz. 10-11;  14;  21;  24;  31
Powierzchnia zmrożona (satynowa). Pakowany folia-papier.
Poz. 33-38
Zamawiający wymaga, aby port do napełniania balonu posiadał zastawkę lub zatyczkę uniemożliwiającą odpływ powietrza i wypadnięcie cewnika. Może być ona gumowa lub plastikowa.
Sterylizacja radiacyjna. Cewniki winny być pakowane podwójnie. 
Opakowanie wewnętrzne - folia, zewnętrzne - folia.
Poz. 44-45;   47-50
Powierzchnia cewnika zmrożona (satynowa)  półprzezroczysty, kolorystycznie oznaczony konektor (kolor oznacza rozmiar cewnika). Cewniki winny posiadać otwór centralny oraz być wyposażone w dwa otwory boczne naprzeciwległe. Pakowane w opakowanie folia-papier. 
</t>
    </r>
  </si>
  <si>
    <t>Pakiet nr 66</t>
  </si>
  <si>
    <t>Pakiet nr 80</t>
  </si>
  <si>
    <t>Pakiet nr 81</t>
  </si>
  <si>
    <t>Pakiet nr 82</t>
  </si>
  <si>
    <t>Pakiet nr 83</t>
  </si>
  <si>
    <t>Pakiet nr 84</t>
  </si>
  <si>
    <t>Pakiet nr 85</t>
  </si>
  <si>
    <t>Pakiet nr 86</t>
  </si>
  <si>
    <t>Rękawice nitrylowe, bezpudrowe, niesterylne, o obniżonej grubości, chlorowane od wewnątrz, kolor niebieski, tekstura na końcach palców, grubość na palcu 0,08mm +/-0,01mm, na dłoni 0,07+/- 0,01 mm, na mankiecie 0,06+/-0,01mm, AQL  1.0, średnia siła zrywu przed starzeniem min 6,7N wg EN 455 - potwierdzone badaniami z jednostki niezależnej. Zgodne z normami EN ISO 374-1, EN 374-2, EN 16523-1, EN 374-4 oraz odporne na przenikanie bakterii, grzybów i wirusów zgodnie z EN ISO 374-5. Przebadane na min. 9 cytostatyków wg. ASTM D6978 potwierdzone badaniami z jednostki niezależnej.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Opakowania umożliwiające wyjmowanie rękawic od spodu opakowania zawsze za mankiet, w celu ograniczenia kontaminacji. Kompatybilne z uchwytami pojedynczymi i potrójnymi z trwałego tworzywa o właściwościach antybakteryjnych, odpornego na środki dezynfekcyjne, mocowanymi do ściany oraz uchwytami metalowymi pojedynczymi na szynę Modura, kodowanymi kolorystycznie do rozmiaru S,M,L. Pakowane po 250 szt. Dopuszcza się pakowane po 240 szt.  dla rozmiaru XL.</t>
  </si>
  <si>
    <r>
      <t xml:space="preserve">Rękawiczki diagnostyczne nitrylowe z warstwą nawilżającą rozm. XS, S, M, L, XL
- niesterylne
- bezpudrowe
- kolor różowy
- pasujące na obie dłonie
- mankiet rolowany
- teksturowane na końcach palców
- powierzchnia zew. polimeryzowana
- powierzchnia wew. polimeryzowana
  chlorowana, pokryta kolagenem i alantoiną
- grubość min. 0,11 mm na palcu pojedyncza
   ścianka
- dł. rękawicy min. 240 mm
- siła zrywu przed starzeniem min. 7 N
- a 100szt/op
- podział kolorystyczny opakowania ze względu
  na poszczególne rozmiary
- przebadane zgodnie z EN 374 na przenikanie
  substancji chemicznych
</t>
    </r>
    <r>
      <rPr>
        <sz val="10"/>
        <rFont val="Calibri"/>
        <family val="2"/>
        <charset val="238"/>
        <scheme val="minor"/>
      </rPr>
      <t>- AQL- 1,0 oznakowany fabrycznie na opakow.
- klasyfikowane i oznakowane fabrycznie jako 
  wyrób medyczny i środek ochrony osobistej
  kategorii III</t>
    </r>
  </si>
  <si>
    <r>
      <t xml:space="preserve">Rękawiczki diagnostyczne nitrylowe o właściwościach bakteriobójczych
      XS, S,  M,  L, XL
- powierzchnia zewnętrzna z tlenem singletowym, mikroteksturowana z dodatkową teksturą na końcach palców
- wewnętrznie chlorowane
- długość rękawicy minimum 240mm
- grubość min. 0,08 mm na palcu
-  Poziom AQL 1.0 oznakowany fabrycznie na opakowaniu
- kolor fioletowy
- przebadane zgodnie z EN374-5 i ASTMF1671 na przenikanie grzybów, bakterii i wirusów
-przebadane zgodnie z EN374 na przenikanie min. 10 substancji chemicznych; min. 5 substancji na poziomie 6
- Udokumentowana skuteczność bakteriobójcza zgodnie z ASTMD7907 na min. 4 bakterie: Staphylococcus aureus, Enterococcus faecalis, Klebsiella pneumoniae, Pseudomonas aeruginosa (badania potwierdzone raportem z niezależnego laboratorium)
- biokompatybilne (brak toksyczności rękawicy względem użytkownika zgodnie z ISO 10993-5
-bezpieczne dla skóry wrażliwej (test pierwotnego działania drażniącego skórę i uczuleń skóry zgodnie z ISO10993-10   
</t>
    </r>
    <r>
      <rPr>
        <sz val="10"/>
        <rFont val="Calibri"/>
        <family val="2"/>
        <charset val="238"/>
        <scheme val="minor"/>
      </rPr>
      <t>- zgodnie z rozporządzeniem 2017/745 w sprawie wyrobów medycznych</t>
    </r>
    <r>
      <rPr>
        <sz val="10"/>
        <color theme="1"/>
        <rFont val="Calibri"/>
        <family val="2"/>
        <charset val="238"/>
        <scheme val="minor"/>
      </rPr>
      <t xml:space="preserve">
</t>
    </r>
  </si>
  <si>
    <t>małe oczka - gramatura siatki 35g/m2, powierzchnia porów min. 1,3 mm2, pakowana a’1</t>
  </si>
  <si>
    <t>średnie oczka - gramatura siatki 35 g/m2, powierzchnia porów min. 4 mm2, pakowana a’1</t>
  </si>
  <si>
    <t>małe oczka - gramatura siatki 35g/m2, powierzchnia porów min. 1,3 mm2, pakowana a'1</t>
  </si>
  <si>
    <r>
      <t xml:space="preserve">Zestaw opatrunkowy
Skład:
- 1 x miska nerkowata plastikowa
   (20,5 x 10,5 x 4,5 cm)   300 ml
- 15 x kompres z gazy, 8 warstw 17 nitek
   7,5 x 7,5 cm
- 1 x pęseta anatomiczna standardowa prosta
   140 mm
- metalowa z symbolem graficznym „do jednorazowego stosowania” </t>
    </r>
    <r>
      <rPr>
        <sz val="10"/>
        <color rgb="FFFF0000"/>
        <rFont val="Calibri"/>
        <family val="2"/>
        <charset val="238"/>
        <scheme val="minor"/>
      </rPr>
      <t>zgodnie z normą PN EN ISO 15223-1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</si>
</sst>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_-* #,##0\ _z_ł_-;\-* #,##0\ _z_ł_-;_-* &quot;-&quot;??\ _z_ł_-;_-@_-"/>
    <numFmt numFmtId="166" formatCode="&quot; &quot;* #,##0&quot;    &quot;;&quot;-&quot;* #,##0&quot;    &quot;;&quot; &quot;* &quot;-&quot;??&quot;    &quot;"/>
  </numFmts>
  <fonts count="31">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0"/>
      <name val="Arial"/>
      <family val="2"/>
      <charset val="238"/>
    </font>
    <font>
      <sz val="11"/>
      <color theme="1"/>
      <name val="Czcionka tekstu podstawowego"/>
      <family val="2"/>
      <charset val="238"/>
    </font>
    <font>
      <sz val="10"/>
      <name val="Calibri"/>
      <family val="2"/>
      <charset val="238"/>
      <scheme val="minor"/>
    </font>
    <font>
      <b/>
      <sz val="10"/>
      <color theme="1"/>
      <name val="Calibri"/>
      <family val="2"/>
      <charset val="238"/>
      <scheme val="minor"/>
    </font>
    <font>
      <sz val="10"/>
      <color theme="1"/>
      <name val="Calibri"/>
      <family val="2"/>
      <charset val="238"/>
      <scheme val="minor"/>
    </font>
    <font>
      <sz val="10"/>
      <color indexed="8"/>
      <name val="Calibri"/>
      <family val="2"/>
      <charset val="238"/>
      <scheme val="minor"/>
    </font>
    <font>
      <sz val="9"/>
      <color theme="1"/>
      <name val="Calibri"/>
      <family val="2"/>
      <charset val="238"/>
      <scheme val="minor"/>
    </font>
    <font>
      <vertAlign val="superscript"/>
      <sz val="10"/>
      <color theme="1"/>
      <name val="Calibri"/>
      <family val="2"/>
      <charset val="238"/>
      <scheme val="minor"/>
    </font>
    <font>
      <b/>
      <sz val="10"/>
      <name val="Calibri"/>
      <family val="2"/>
      <charset val="238"/>
      <scheme val="minor"/>
    </font>
    <font>
      <b/>
      <sz val="10"/>
      <color indexed="8"/>
      <name val="Calibri"/>
      <family val="2"/>
      <charset val="238"/>
      <scheme val="minor"/>
    </font>
    <font>
      <sz val="10"/>
      <color rgb="FFFF0000"/>
      <name val="Calibri"/>
      <family val="2"/>
      <charset val="238"/>
      <scheme val="minor"/>
    </font>
    <font>
      <sz val="11"/>
      <color rgb="FFFF0000"/>
      <name val="Czcionka tekstu podstawowego"/>
      <family val="2"/>
      <charset val="238"/>
    </font>
    <font>
      <sz val="11"/>
      <color rgb="FFFF0000"/>
      <name val="Czcionka tekstu podstawowego"/>
      <charset val="238"/>
    </font>
    <font>
      <b/>
      <sz val="11"/>
      <color rgb="FFFF0000"/>
      <name val="Czcionka tekstu podstawowego"/>
      <charset val="238"/>
    </font>
    <font>
      <b/>
      <sz val="11"/>
      <color theme="1"/>
      <name val="Calibri"/>
      <family val="2"/>
      <charset val="238"/>
      <scheme val="minor"/>
    </font>
    <font>
      <b/>
      <u/>
      <sz val="10"/>
      <color indexed="8"/>
      <name val="Calibri"/>
      <family val="2"/>
      <charset val="238"/>
      <scheme val="minor"/>
    </font>
    <font>
      <vertAlign val="superscript"/>
      <sz val="10"/>
      <color rgb="FFFF0000"/>
      <name val="Calibri"/>
      <family val="2"/>
      <charset val="238"/>
      <scheme val="minor"/>
    </font>
    <font>
      <sz val="10"/>
      <color theme="0" tint="-0.249977111117893"/>
      <name val="Calibri"/>
      <family val="2"/>
      <charset val="238"/>
      <scheme val="minor"/>
    </font>
    <font>
      <sz val="11"/>
      <name val="Czcionka tekstu podstawowego"/>
      <family val="2"/>
      <charset val="238"/>
    </font>
    <font>
      <sz val="10"/>
      <name val="Calibri"/>
      <family val="2"/>
      <charset val="238"/>
    </font>
    <font>
      <b/>
      <sz val="9"/>
      <color theme="1"/>
      <name val="Calibri"/>
      <family val="2"/>
      <charset val="238"/>
      <scheme val="minor"/>
    </font>
    <font>
      <sz val="10"/>
      <color theme="1"/>
      <name val="Calibri"/>
      <family val="2"/>
      <charset val="238"/>
    </font>
    <font>
      <sz val="9"/>
      <name val="Calibri"/>
      <family val="2"/>
      <charset val="238"/>
    </font>
    <font>
      <b/>
      <u/>
      <sz val="9"/>
      <color indexed="8"/>
      <name val="Calibri"/>
      <family val="2"/>
      <charset val="238"/>
      <scheme val="minor"/>
    </font>
    <font>
      <sz val="9"/>
      <color theme="1"/>
      <name val="Czcionka tekstu podstawowego"/>
      <family val="2"/>
      <charset val="238"/>
    </font>
    <font>
      <sz val="9"/>
      <name val="Calibri"/>
      <family val="2"/>
      <charset val="238"/>
      <scheme val="minor"/>
    </font>
    <font>
      <sz val="9"/>
      <color indexed="8"/>
      <name val="Calibri"/>
      <family val="2"/>
      <charset val="238"/>
      <scheme val="minor"/>
    </font>
    <font>
      <sz val="10"/>
      <color theme="1"/>
      <name val="Czcionka tekstu podstawowego"/>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auto="1"/>
      </patternFill>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bottom style="thin">
        <color indexed="64"/>
      </bottom>
      <diagonal/>
    </border>
  </borders>
  <cellStyleXfs count="14">
    <xf numFmtId="0" fontId="0" fillId="0" borderId="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09">
    <xf numFmtId="0" fontId="0" fillId="0" borderId="0" xfId="0"/>
    <xf numFmtId="0" fontId="7" fillId="0" borderId="0" xfId="0" applyFont="1"/>
    <xf numFmtId="0" fontId="7" fillId="0" borderId="1" xfId="0" applyFont="1" applyBorder="1" applyAlignment="1">
      <alignment horizontal="center" vertical="center"/>
    </xf>
    <xf numFmtId="0" fontId="5" fillId="0" borderId="1" xfId="6" applyFont="1" applyBorder="1"/>
    <xf numFmtId="2" fontId="7" fillId="0" borderId="1" xfId="0" applyNumberFormat="1" applyFont="1" applyBorder="1" applyAlignment="1">
      <alignment horizontal="center" vertical="center"/>
    </xf>
    <xf numFmtId="4" fontId="8" fillId="0" borderId="1" xfId="1" applyNumberFormat="1" applyFont="1" applyBorder="1" applyAlignment="1">
      <alignment horizontal="center" vertical="center"/>
    </xf>
    <xf numFmtId="0" fontId="6" fillId="0" borderId="0" xfId="0" applyFont="1" applyAlignment="1">
      <alignment horizontal="center" vertical="center" wrapText="1"/>
    </xf>
    <xf numFmtId="0" fontId="6" fillId="0" borderId="1" xfId="0" applyFont="1" applyBorder="1" applyAlignment="1">
      <alignment horizontal="center"/>
    </xf>
    <xf numFmtId="0" fontId="5" fillId="0" borderId="1" xfId="6" applyFont="1" applyBorder="1" applyAlignment="1">
      <alignment horizontal="center" vertical="center"/>
    </xf>
    <xf numFmtId="0" fontId="7" fillId="0" borderId="1" xfId="0" applyFont="1" applyBorder="1" applyAlignment="1">
      <alignment horizontal="center"/>
    </xf>
    <xf numFmtId="0" fontId="7" fillId="0" borderId="1" xfId="0" applyFont="1" applyBorder="1" applyAlignment="1">
      <alignment horizontal="left" vertical="center" wrapText="1"/>
    </xf>
    <xf numFmtId="165" fontId="5" fillId="0" borderId="1" xfId="1" applyNumberFormat="1" applyFont="1" applyBorder="1" applyAlignment="1">
      <alignment horizontal="center" vertical="center"/>
    </xf>
    <xf numFmtId="0" fontId="5" fillId="0" borderId="1" xfId="6" applyFont="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xf>
    <xf numFmtId="0" fontId="5" fillId="2" borderId="1" xfId="6" applyFont="1" applyFill="1" applyBorder="1" applyAlignment="1">
      <alignment horizontal="center" vertical="center"/>
    </xf>
    <xf numFmtId="165" fontId="5" fillId="2" borderId="1" xfId="1"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4" fontId="8" fillId="2" borderId="1" xfId="1" applyNumberFormat="1" applyFont="1" applyFill="1" applyBorder="1" applyAlignment="1">
      <alignment horizontal="center" vertical="center"/>
    </xf>
    <xf numFmtId="0" fontId="6" fillId="0" borderId="0" xfId="0" applyFont="1" applyAlignment="1">
      <alignment horizontal="center" vertical="center"/>
    </xf>
    <xf numFmtId="0" fontId="5" fillId="0" borderId="4" xfId="6" applyFont="1" applyBorder="1" applyAlignment="1">
      <alignment horizontal="center" vertical="center"/>
    </xf>
    <xf numFmtId="0" fontId="7" fillId="0" borderId="5" xfId="0" applyFont="1" applyBorder="1" applyAlignment="1">
      <alignment horizontal="center"/>
    </xf>
    <xf numFmtId="2" fontId="7" fillId="0" borderId="5" xfId="0" applyNumberFormat="1"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vertical="center" wrapText="1"/>
    </xf>
    <xf numFmtId="0" fontId="7" fillId="0" borderId="0" xfId="0" applyFont="1" applyAlignment="1">
      <alignment wrapText="1"/>
    </xf>
    <xf numFmtId="2" fontId="6" fillId="0" borderId="0" xfId="0" applyNumberFormat="1" applyFont="1" applyAlignment="1">
      <alignment horizontal="center" vertical="center"/>
    </xf>
    <xf numFmtId="0" fontId="7" fillId="0" borderId="7" xfId="0" applyFont="1" applyBorder="1" applyAlignment="1">
      <alignment horizontal="left" vertical="center" wrapText="1"/>
    </xf>
    <xf numFmtId="0" fontId="7" fillId="0" borderId="1" xfId="0" applyFont="1" applyBorder="1" applyAlignment="1">
      <alignment horizontal="justify" vertical="center" wrapText="1"/>
    </xf>
    <xf numFmtId="0" fontId="7" fillId="0" borderId="0" xfId="0" applyFont="1" applyAlignment="1">
      <alignment horizontal="left" wrapText="1"/>
    </xf>
    <xf numFmtId="0" fontId="7" fillId="0" borderId="4" xfId="0" applyFont="1" applyBorder="1" applyAlignment="1">
      <alignment horizontal="center"/>
    </xf>
    <xf numFmtId="165" fontId="5" fillId="0" borderId="5" xfId="1" applyNumberFormat="1" applyFont="1" applyBorder="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left" vertical="center" wrapText="1"/>
    </xf>
    <xf numFmtId="0" fontId="7" fillId="0" borderId="5" xfId="0" applyFont="1" applyBorder="1" applyAlignment="1">
      <alignment horizontal="center" vertical="center"/>
    </xf>
    <xf numFmtId="0" fontId="6" fillId="0" borderId="0" xfId="0" applyFont="1" applyAlignment="1">
      <alignment horizontal="center" vertical="center" wrapText="1"/>
    </xf>
    <xf numFmtId="0" fontId="7" fillId="0" borderId="0" xfId="0" applyFont="1"/>
    <xf numFmtId="0" fontId="6" fillId="3" borderId="1" xfId="0" applyFont="1" applyFill="1" applyBorder="1" applyAlignment="1">
      <alignment horizontal="center" vertical="center"/>
    </xf>
    <xf numFmtId="0" fontId="6" fillId="3" borderId="1" xfId="0" applyFont="1" applyFill="1" applyBorder="1" applyAlignment="1">
      <alignment horizontal="center"/>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xf>
    <xf numFmtId="0" fontId="5" fillId="3" borderId="1" xfId="6" applyFont="1" applyFill="1" applyBorder="1" applyAlignment="1">
      <alignment horizontal="center" vertical="center"/>
    </xf>
    <xf numFmtId="2" fontId="7" fillId="3" borderId="1" xfId="0" applyNumberFormat="1" applyFont="1" applyFill="1" applyBorder="1" applyAlignment="1">
      <alignment horizontal="center" vertical="center"/>
    </xf>
    <xf numFmtId="4" fontId="8" fillId="3"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2" fontId="7" fillId="0" borderId="1" xfId="0" applyNumberFormat="1" applyFont="1" applyFill="1" applyBorder="1" applyAlignment="1">
      <alignment horizontal="center" vertical="center"/>
    </xf>
    <xf numFmtId="4" fontId="8" fillId="0" borderId="1" xfId="1" applyNumberFormat="1" applyFont="1" applyFill="1" applyBorder="1" applyAlignment="1">
      <alignment horizontal="center" vertical="center"/>
    </xf>
    <xf numFmtId="0" fontId="5" fillId="0" borderId="1" xfId="6" applyFont="1" applyBorder="1" applyAlignment="1">
      <alignment horizontal="left" vertical="center" wrapText="1"/>
    </xf>
    <xf numFmtId="0" fontId="0" fillId="0" borderId="1" xfId="0" applyBorder="1"/>
    <xf numFmtId="0" fontId="7" fillId="0" borderId="0" xfId="0" applyFont="1" applyFill="1"/>
    <xf numFmtId="0" fontId="7" fillId="0" borderId="0" xfId="0" applyFont="1"/>
    <xf numFmtId="2" fontId="7" fillId="0" borderId="6" xfId="0" applyNumberFormat="1" applyFont="1" applyBorder="1" applyAlignment="1">
      <alignment horizontal="center" vertical="center"/>
    </xf>
    <xf numFmtId="4" fontId="8" fillId="0" borderId="6" xfId="1" applyNumberFormat="1" applyFont="1" applyBorder="1" applyAlignment="1">
      <alignment horizontal="center" vertical="center"/>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horizontal="center"/>
    </xf>
    <xf numFmtId="0" fontId="5" fillId="4" borderId="1" xfId="6" applyFont="1" applyFill="1" applyBorder="1" applyAlignment="1">
      <alignment horizontal="center" vertical="center"/>
    </xf>
    <xf numFmtId="2" fontId="7" fillId="4" borderId="1" xfId="0" applyNumberFormat="1" applyFont="1" applyFill="1" applyBorder="1" applyAlignment="1">
      <alignment horizontal="center" vertical="center"/>
    </xf>
    <xf numFmtId="4" fontId="8" fillId="4" borderId="1" xfId="1" applyNumberFormat="1"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center"/>
    </xf>
    <xf numFmtId="0" fontId="5" fillId="0" borderId="6" xfId="6" applyFont="1" applyBorder="1" applyAlignment="1">
      <alignment horizontal="center" vertical="center"/>
    </xf>
    <xf numFmtId="0" fontId="7" fillId="0" borderId="0" xfId="0" applyFont="1"/>
    <xf numFmtId="164" fontId="6" fillId="0" borderId="2" xfId="1" applyFont="1" applyBorder="1" applyAlignment="1">
      <alignment horizontal="center" vertical="center"/>
    </xf>
    <xf numFmtId="164" fontId="7" fillId="0" borderId="0" xfId="1" applyFont="1"/>
    <xf numFmtId="164" fontId="6" fillId="0" borderId="8" xfId="1" applyFont="1" applyBorder="1" applyAlignment="1">
      <alignment horizontal="center" vertical="center"/>
    </xf>
    <xf numFmtId="164" fontId="6" fillId="0" borderId="0" xfId="1" applyFont="1" applyBorder="1" applyAlignment="1">
      <alignment horizontal="center" vertical="center"/>
    </xf>
    <xf numFmtId="164" fontId="12" fillId="0" borderId="8" xfId="1" applyFont="1" applyBorder="1" applyAlignment="1">
      <alignment horizontal="center" vertical="center"/>
    </xf>
    <xf numFmtId="2" fontId="13" fillId="0" borderId="1" xfId="0" applyNumberFormat="1" applyFont="1" applyBorder="1" applyAlignment="1">
      <alignment horizontal="center" vertical="center"/>
    </xf>
    <xf numFmtId="0" fontId="14" fillId="0" borderId="0" xfId="0" applyFont="1"/>
    <xf numFmtId="0" fontId="15" fillId="0" borderId="0" xfId="0" applyFont="1"/>
    <xf numFmtId="0" fontId="5" fillId="0" borderId="0" xfId="0" applyFont="1" applyAlignment="1">
      <alignment horizontal="left" wrapText="1"/>
    </xf>
    <xf numFmtId="165" fontId="13" fillId="3" borderId="1" xfId="1" applyNumberFormat="1" applyFont="1" applyFill="1" applyBorder="1" applyAlignment="1">
      <alignment horizontal="center" vertical="center"/>
    </xf>
    <xf numFmtId="0" fontId="16" fillId="0" borderId="0" xfId="0" applyFont="1"/>
    <xf numFmtId="165" fontId="5" fillId="0" borderId="1" xfId="1" applyNumberFormat="1" applyFont="1" applyBorder="1" applyAlignment="1">
      <alignment horizontal="center" vertical="center" wrapText="1"/>
    </xf>
    <xf numFmtId="0" fontId="13" fillId="0" borderId="0" xfId="0" applyFont="1"/>
    <xf numFmtId="165" fontId="5" fillId="4" borderId="1" xfId="1" applyNumberFormat="1" applyFont="1" applyFill="1" applyBorder="1" applyAlignment="1">
      <alignment horizontal="center" vertical="center"/>
    </xf>
    <xf numFmtId="2" fontId="5" fillId="0" borderId="1" xfId="0" applyNumberFormat="1" applyFont="1" applyBorder="1" applyAlignment="1">
      <alignment horizontal="center" vertical="center"/>
    </xf>
    <xf numFmtId="0" fontId="5" fillId="0" borderId="1" xfId="0" applyFont="1" applyBorder="1" applyAlignment="1">
      <alignment horizontal="center" vertical="center"/>
    </xf>
    <xf numFmtId="4" fontId="5" fillId="0" borderId="1" xfId="1" applyNumberFormat="1" applyFont="1" applyBorder="1" applyAlignment="1">
      <alignment horizontal="center" vertical="center"/>
    </xf>
    <xf numFmtId="165" fontId="5" fillId="0" borderId="6" xfId="1" applyNumberFormat="1" applyFont="1" applyBorder="1" applyAlignment="1">
      <alignment horizontal="center" vertical="center"/>
    </xf>
    <xf numFmtId="0" fontId="17" fillId="0" borderId="0" xfId="0" applyFont="1"/>
    <xf numFmtId="0" fontId="2" fillId="0" borderId="0" xfId="0" applyFont="1" applyAlignment="1">
      <alignment wrapText="1"/>
    </xf>
    <xf numFmtId="0" fontId="13" fillId="0" borderId="0" xfId="0" applyFont="1" applyAlignment="1">
      <alignment wrapText="1"/>
    </xf>
    <xf numFmtId="165" fontId="5" fillId="0" borderId="1" xfId="1" applyNumberFormat="1" applyFont="1" applyFill="1" applyBorder="1" applyAlignment="1">
      <alignment horizontal="center" vertical="center"/>
    </xf>
    <xf numFmtId="165" fontId="5" fillId="3" borderId="1" xfId="1" applyNumberFormat="1" applyFont="1" applyFill="1" applyBorder="1" applyAlignment="1">
      <alignment horizontal="center" vertical="center"/>
    </xf>
    <xf numFmtId="0" fontId="5" fillId="0" borderId="1" xfId="0" applyFont="1" applyBorder="1" applyAlignment="1">
      <alignment horizontal="left" vertical="center" wrapText="1"/>
    </xf>
    <xf numFmtId="2" fontId="8" fillId="0" borderId="6" xfId="1" applyNumberFormat="1" applyFont="1" applyBorder="1" applyAlignment="1">
      <alignment horizontal="center" vertical="center"/>
    </xf>
    <xf numFmtId="0" fontId="5" fillId="0" borderId="1" xfId="1" applyNumberFormat="1" applyFont="1" applyBorder="1" applyAlignment="1">
      <alignment horizontal="center" vertical="center"/>
    </xf>
    <xf numFmtId="0" fontId="7" fillId="0" borderId="1" xfId="0" applyNumberFormat="1" applyFont="1" applyBorder="1" applyAlignment="1">
      <alignment horizontal="center" vertical="center"/>
    </xf>
    <xf numFmtId="2" fontId="6" fillId="0" borderId="8" xfId="0" applyNumberFormat="1" applyFont="1" applyBorder="1" applyAlignment="1">
      <alignment horizontal="center" vertical="center"/>
    </xf>
    <xf numFmtId="0" fontId="0" fillId="0" borderId="0" xfId="0" applyBorder="1"/>
    <xf numFmtId="0" fontId="0" fillId="4" borderId="0" xfId="0" applyFill="1" applyBorder="1"/>
    <xf numFmtId="2" fontId="6" fillId="0" borderId="1" xfId="0" applyNumberFormat="1" applyFont="1" applyBorder="1" applyAlignment="1">
      <alignment horizontal="center" vertical="center"/>
    </xf>
    <xf numFmtId="164" fontId="6" fillId="0" borderId="0" xfId="1" applyFont="1"/>
    <xf numFmtId="4" fontId="12" fillId="0" borderId="1" xfId="1" applyNumberFormat="1" applyFont="1" applyBorder="1" applyAlignment="1">
      <alignment horizontal="center" vertical="center"/>
    </xf>
    <xf numFmtId="0" fontId="6" fillId="0" borderId="0" xfId="0" applyFont="1" applyAlignment="1">
      <alignment horizontal="center" vertical="center" wrapText="1"/>
    </xf>
    <xf numFmtId="0" fontId="7" fillId="0" borderId="0" xfId="0" applyFont="1"/>
    <xf numFmtId="0" fontId="1" fillId="0" borderId="0" xfId="0" applyFont="1"/>
    <xf numFmtId="2" fontId="17" fillId="0" borderId="8" xfId="0" applyNumberFormat="1" applyFont="1" applyBorder="1"/>
    <xf numFmtId="4" fontId="17" fillId="0" borderId="8" xfId="0" applyNumberFormat="1" applyFont="1" applyBorder="1"/>
    <xf numFmtId="0" fontId="13" fillId="0" borderId="1" xfId="0" applyFont="1" applyBorder="1" applyAlignment="1">
      <alignment horizontal="left" vertical="center" wrapText="1"/>
    </xf>
    <xf numFmtId="2" fontId="6" fillId="0" borderId="2" xfId="0" applyNumberFormat="1" applyFont="1" applyBorder="1" applyAlignment="1">
      <alignment horizontal="center" vertical="center"/>
    </xf>
    <xf numFmtId="4" fontId="6" fillId="0" borderId="2" xfId="0" applyNumberFormat="1" applyFont="1" applyBorder="1" applyAlignment="1">
      <alignment horizontal="center" vertical="center"/>
    </xf>
    <xf numFmtId="0" fontId="13" fillId="0" borderId="0" xfId="0" applyFont="1" applyAlignment="1">
      <alignment horizontal="left" wrapText="1"/>
    </xf>
    <xf numFmtId="0" fontId="6" fillId="0" borderId="0" xfId="0" applyFont="1" applyAlignment="1">
      <alignment horizontal="center" vertical="center" wrapText="1"/>
    </xf>
    <xf numFmtId="0" fontId="7" fillId="0" borderId="0" xfId="0" applyFont="1"/>
    <xf numFmtId="0" fontId="5" fillId="3" borderId="1" xfId="0" applyFont="1" applyFill="1" applyBorder="1" applyAlignment="1">
      <alignment horizontal="center" vertical="center"/>
    </xf>
    <xf numFmtId="0" fontId="20" fillId="3" borderId="1" xfId="0" applyFont="1" applyFill="1" applyBorder="1" applyAlignment="1">
      <alignment horizontal="center"/>
    </xf>
    <xf numFmtId="0" fontId="20" fillId="3" borderId="1" xfId="6" applyFont="1" applyFill="1" applyBorder="1" applyAlignment="1">
      <alignment horizontal="center" vertical="center"/>
    </xf>
    <xf numFmtId="165" fontId="20" fillId="3" borderId="1" xfId="1" applyNumberFormat="1" applyFont="1" applyFill="1" applyBorder="1" applyAlignment="1">
      <alignment horizontal="center" vertical="center"/>
    </xf>
    <xf numFmtId="0" fontId="20" fillId="3" borderId="1" xfId="0" applyFont="1" applyFill="1" applyBorder="1" applyAlignment="1">
      <alignment horizontal="center" vertical="center"/>
    </xf>
    <xf numFmtId="2" fontId="20" fillId="3" borderId="1" xfId="0" applyNumberFormat="1" applyFont="1" applyFill="1" applyBorder="1" applyAlignment="1">
      <alignment horizontal="center" vertical="center"/>
    </xf>
    <xf numFmtId="4" fontId="20" fillId="3" borderId="1" xfId="1" applyNumberFormat="1" applyFont="1" applyFill="1" applyBorder="1" applyAlignment="1">
      <alignment horizontal="center" vertical="center"/>
    </xf>
    <xf numFmtId="0" fontId="5" fillId="3" borderId="1" xfId="0" applyFont="1" applyFill="1" applyBorder="1" applyAlignment="1">
      <alignment horizontal="left" vertical="center" wrapText="1"/>
    </xf>
    <xf numFmtId="0" fontId="7" fillId="0" borderId="0" xfId="0" applyFont="1"/>
    <xf numFmtId="0" fontId="5" fillId="0" borderId="1" xfId="0" applyFont="1" applyBorder="1" applyAlignment="1">
      <alignment horizontal="center"/>
    </xf>
    <xf numFmtId="0" fontId="21" fillId="0" borderId="0" xfId="0" applyFont="1"/>
    <xf numFmtId="0" fontId="6" fillId="0" borderId="0" xfId="0" applyFont="1" applyAlignment="1">
      <alignment horizontal="center" vertical="center" wrapText="1"/>
    </xf>
    <xf numFmtId="0" fontId="7" fillId="0" borderId="0" xfId="0" applyFont="1"/>
    <xf numFmtId="0" fontId="7" fillId="0" borderId="0" xfId="0" applyFont="1"/>
    <xf numFmtId="0" fontId="6" fillId="0" borderId="0" xfId="0" applyFont="1" applyAlignment="1">
      <alignment horizontal="center" vertical="center" wrapText="1"/>
    </xf>
    <xf numFmtId="49" fontId="22" fillId="5" borderId="11" xfId="0" applyNumberFormat="1" applyFont="1" applyFill="1" applyBorder="1" applyAlignment="1">
      <alignment horizontal="center" vertical="center"/>
    </xf>
    <xf numFmtId="166" fontId="22" fillId="5" borderId="11" xfId="0" applyNumberFormat="1" applyFont="1" applyFill="1" applyBorder="1" applyAlignment="1">
      <alignment horizontal="center" vertical="center"/>
    </xf>
    <xf numFmtId="2" fontId="22" fillId="5" borderId="11" xfId="0" applyNumberFormat="1" applyFont="1" applyFill="1" applyBorder="1" applyAlignment="1">
      <alignment horizontal="center" vertical="center"/>
    </xf>
    <xf numFmtId="0" fontId="22" fillId="5" borderId="11" xfId="0" applyFont="1" applyFill="1" applyBorder="1" applyAlignment="1">
      <alignment horizontal="center" vertical="center"/>
    </xf>
    <xf numFmtId="4" fontId="22" fillId="5" borderId="1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0" fontId="7" fillId="0" borderId="1" xfId="0" applyFont="1" applyBorder="1" applyAlignment="1">
      <alignment horizontal="left" wrapText="1"/>
    </xf>
    <xf numFmtId="0" fontId="25" fillId="5" borderId="11" xfId="0" applyFont="1" applyFill="1" applyBorder="1" applyAlignment="1">
      <alignment horizontal="left"/>
    </xf>
    <xf numFmtId="0" fontId="22" fillId="5" borderId="11" xfId="0" applyFont="1" applyFill="1" applyBorder="1" applyAlignment="1">
      <alignment horizontal="center"/>
    </xf>
    <xf numFmtId="0" fontId="6" fillId="0" borderId="0" xfId="0" applyFont="1"/>
    <xf numFmtId="0" fontId="6" fillId="0" borderId="0" xfId="0" applyFont="1" applyAlignment="1">
      <alignment horizontal="center" vertical="center" wrapText="1"/>
    </xf>
    <xf numFmtId="0" fontId="7" fillId="0" borderId="0" xfId="0" applyFont="1"/>
    <xf numFmtId="49" fontId="5" fillId="5" borderId="11" xfId="0" applyNumberFormat="1" applyFont="1" applyFill="1" applyBorder="1" applyAlignment="1">
      <alignment horizontal="left" vertical="center" wrapText="1"/>
    </xf>
    <xf numFmtId="49" fontId="5" fillId="5" borderId="11" xfId="0" applyNumberFormat="1" applyFont="1" applyFill="1" applyBorder="1" applyAlignment="1">
      <alignment horizontal="left" vertical="center" wrapText="1" readingOrder="1"/>
    </xf>
    <xf numFmtId="0" fontId="9" fillId="0" borderId="0" xfId="0" applyFont="1"/>
    <xf numFmtId="0" fontId="23" fillId="0" borderId="0" xfId="0" applyFont="1" applyAlignment="1">
      <alignment horizontal="center" vertical="center" wrapText="1"/>
    </xf>
    <xf numFmtId="0" fontId="27" fillId="0" borderId="0" xfId="0" applyFont="1"/>
    <xf numFmtId="165" fontId="9" fillId="0" borderId="0" xfId="1" applyNumberFormat="1" applyFont="1"/>
    <xf numFmtId="0" fontId="9" fillId="0" borderId="1" xfId="0" applyFont="1" applyBorder="1" applyAlignment="1">
      <alignment horizontal="center" vertical="center"/>
    </xf>
    <xf numFmtId="0" fontId="9" fillId="0" borderId="1" xfId="0" applyFont="1" applyBorder="1" applyAlignment="1">
      <alignment horizontal="center"/>
    </xf>
    <xf numFmtId="0" fontId="28" fillId="0" borderId="4" xfId="6" applyFont="1" applyBorder="1" applyAlignment="1">
      <alignment horizontal="center" vertical="center"/>
    </xf>
    <xf numFmtId="165" fontId="28" fillId="0" borderId="1" xfId="1" applyNumberFormat="1" applyFont="1" applyBorder="1" applyAlignment="1">
      <alignment horizontal="center" vertical="center" wrapText="1"/>
    </xf>
    <xf numFmtId="2" fontId="9" fillId="0" borderId="5" xfId="0" applyNumberFormat="1" applyFont="1" applyBorder="1" applyAlignment="1">
      <alignment horizontal="center" vertical="center"/>
    </xf>
    <xf numFmtId="2" fontId="9" fillId="0" borderId="1" xfId="0" applyNumberFormat="1" applyFont="1" applyBorder="1" applyAlignment="1">
      <alignment horizontal="center" vertical="center"/>
    </xf>
    <xf numFmtId="4" fontId="29" fillId="0" borderId="1" xfId="1" applyNumberFormat="1" applyFont="1" applyBorder="1" applyAlignment="1">
      <alignment horizontal="center" vertical="center"/>
    </xf>
    <xf numFmtId="0" fontId="28" fillId="0" borderId="1" xfId="0" applyFont="1" applyBorder="1" applyAlignment="1">
      <alignment horizontal="left" vertical="center" wrapText="1"/>
    </xf>
    <xf numFmtId="164" fontId="23" fillId="0" borderId="2" xfId="1" applyFont="1" applyBorder="1" applyAlignment="1">
      <alignment horizontal="center" vertical="center"/>
    </xf>
    <xf numFmtId="164" fontId="9" fillId="0" borderId="0" xfId="1" applyFont="1"/>
    <xf numFmtId="165" fontId="27" fillId="0" borderId="0" xfId="1" applyNumberFormat="1" applyFont="1"/>
    <xf numFmtId="0" fontId="30" fillId="0" borderId="0" xfId="0" applyFont="1"/>
    <xf numFmtId="0" fontId="6" fillId="0" borderId="12" xfId="0" applyFont="1" applyBorder="1"/>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6" borderId="1" xfId="0" applyFont="1" applyFill="1" applyBorder="1" applyAlignment="1">
      <alignment horizontal="center"/>
    </xf>
    <xf numFmtId="0" fontId="6" fillId="6" borderId="6" xfId="0" applyFont="1" applyFill="1" applyBorder="1" applyAlignment="1">
      <alignment horizontal="center"/>
    </xf>
    <xf numFmtId="0" fontId="23" fillId="6" borderId="1" xfId="0" applyFont="1" applyFill="1" applyBorder="1" applyAlignment="1">
      <alignment horizontal="center" vertical="center" wrapText="1"/>
    </xf>
    <xf numFmtId="0" fontId="23" fillId="6" borderId="1" xfId="0" applyFont="1" applyFill="1" applyBorder="1" applyAlignment="1">
      <alignment horizontal="center" vertical="center"/>
    </xf>
    <xf numFmtId="0" fontId="23" fillId="6" borderId="1" xfId="0" applyFont="1" applyFill="1" applyBorder="1" applyAlignment="1">
      <alignment horizontal="center"/>
    </xf>
    <xf numFmtId="165" fontId="23" fillId="6" borderId="6" xfId="1" applyNumberFormat="1" applyFont="1" applyFill="1" applyBorder="1" applyAlignment="1">
      <alignment horizontal="center"/>
    </xf>
    <xf numFmtId="0" fontId="6" fillId="0" borderId="0" xfId="0" applyFont="1"/>
    <xf numFmtId="0" fontId="6" fillId="0" borderId="0" xfId="0" applyFont="1" applyAlignment="1">
      <alignment horizontal="center" vertical="center" wrapText="1"/>
    </xf>
    <xf numFmtId="0" fontId="6" fillId="6" borderId="1" xfId="0" applyFont="1" applyFill="1" applyBorder="1" applyAlignment="1">
      <alignment horizontal="center" vertical="center" wrapText="1"/>
    </xf>
    <xf numFmtId="0" fontId="7" fillId="0" borderId="0" xfId="0" applyFont="1"/>
    <xf numFmtId="0" fontId="6" fillId="6" borderId="1" xfId="0" applyFont="1" applyFill="1" applyBorder="1" applyAlignment="1">
      <alignment horizontal="center" vertical="center"/>
    </xf>
    <xf numFmtId="0" fontId="6" fillId="0" borderId="0" xfId="0" applyFont="1"/>
    <xf numFmtId="0" fontId="18" fillId="0" borderId="0" xfId="0" applyFont="1" applyAlignment="1">
      <alignment horizontal="right" wrapText="1"/>
    </xf>
    <xf numFmtId="0" fontId="6" fillId="0" borderId="0" xfId="0" applyFont="1" applyAlignment="1">
      <alignment horizontal="right"/>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6" fillId="6" borderId="1" xfId="0" applyFont="1" applyFill="1" applyBorder="1" applyAlignment="1">
      <alignment horizontal="center" vertical="center" wrapText="1"/>
    </xf>
    <xf numFmtId="0" fontId="7" fillId="0" borderId="0" xfId="0" applyFont="1"/>
    <xf numFmtId="0" fontId="7" fillId="0" borderId="3" xfId="0" applyFont="1" applyBorder="1"/>
    <xf numFmtId="0" fontId="7" fillId="6" borderId="1" xfId="0" applyFont="1" applyFill="1" applyBorder="1"/>
    <xf numFmtId="0" fontId="6" fillId="6" borderId="1" xfId="0" applyFont="1" applyFill="1" applyBorder="1" applyAlignment="1">
      <alignment horizontal="center" vertical="center"/>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7" fillId="6" borderId="1" xfId="0" applyFont="1" applyFill="1" applyBorder="1" applyAlignment="1">
      <alignment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23" fillId="0" borderId="0" xfId="0" applyFont="1"/>
    <xf numFmtId="0" fontId="26" fillId="0" borderId="0" xfId="0" applyFont="1" applyAlignment="1">
      <alignment horizontal="right" wrapText="1"/>
    </xf>
    <xf numFmtId="0" fontId="23" fillId="0" borderId="0" xfId="0" applyFont="1" applyAlignment="1">
      <alignment horizontal="right"/>
    </xf>
    <xf numFmtId="0" fontId="23" fillId="0" borderId="0" xfId="0" applyFont="1" applyAlignment="1">
      <alignment horizontal="center" vertical="center" wrapText="1"/>
    </xf>
    <xf numFmtId="0" fontId="23" fillId="0" borderId="0" xfId="0" applyFont="1" applyAlignment="1">
      <alignment horizontal="center" vertical="center"/>
    </xf>
    <xf numFmtId="0" fontId="9" fillId="0" borderId="0" xfId="0" applyFont="1" applyAlignment="1">
      <alignment horizontal="center" vertical="center"/>
    </xf>
    <xf numFmtId="0" fontId="9" fillId="0" borderId="0" xfId="0" applyFont="1"/>
    <xf numFmtId="0" fontId="9" fillId="0" borderId="0" xfId="0" applyFont="1" applyAlignment="1">
      <alignment horizontal="left" vertical="center" wrapText="1"/>
    </xf>
    <xf numFmtId="165" fontId="23" fillId="6" borderId="1" xfId="1" applyNumberFormat="1" applyFont="1" applyFill="1" applyBorder="1" applyAlignment="1">
      <alignment horizontal="center" vertical="center"/>
    </xf>
    <xf numFmtId="165" fontId="9" fillId="6" borderId="1" xfId="1" applyNumberFormat="1" applyFont="1" applyFill="1" applyBorder="1"/>
    <xf numFmtId="0" fontId="23" fillId="6" borderId="1" xfId="0" applyFont="1" applyFill="1" applyBorder="1" applyAlignment="1">
      <alignment horizontal="center" vertical="center" wrapText="1"/>
    </xf>
    <xf numFmtId="0" fontId="9" fillId="6" borderId="1" xfId="0" applyFont="1" applyFill="1" applyBorder="1"/>
    <xf numFmtId="0" fontId="9" fillId="6" borderId="1" xfId="0" applyFont="1" applyFill="1" applyBorder="1" applyAlignment="1">
      <alignment vertical="center"/>
    </xf>
    <xf numFmtId="0" fontId="9" fillId="0" borderId="3" xfId="0" applyFont="1" applyBorder="1"/>
    <xf numFmtId="0" fontId="23" fillId="6" borderId="1" xfId="0" applyFont="1" applyFill="1" applyBorder="1" applyAlignment="1">
      <alignment horizontal="center" vertical="center"/>
    </xf>
    <xf numFmtId="0" fontId="11" fillId="0" borderId="9" xfId="6" applyFont="1" applyBorder="1" applyAlignment="1">
      <alignment horizontal="center" vertical="center"/>
    </xf>
    <xf numFmtId="0" fontId="11" fillId="0" borderId="10" xfId="6" applyFont="1" applyBorder="1" applyAlignment="1">
      <alignment horizontal="center" vertical="center"/>
    </xf>
    <xf numFmtId="0" fontId="6" fillId="0" borderId="0" xfId="0" applyFont="1" applyBorder="1" applyAlignment="1">
      <alignment horizontal="center"/>
    </xf>
    <xf numFmtId="0" fontId="0" fillId="0" borderId="9" xfId="0" applyBorder="1" applyAlignment="1">
      <alignment horizontal="center" vertical="center"/>
    </xf>
    <xf numFmtId="0" fontId="6" fillId="0" borderId="3" xfId="0" applyFont="1" applyBorder="1"/>
  </cellXfs>
  <cellStyles count="14">
    <cellStyle name="Dziesiętny" xfId="1" builtinId="3"/>
    <cellStyle name="Normalny" xfId="0" builtinId="0"/>
    <cellStyle name="Normalny 10" xfId="2" xr:uid="{00000000-0005-0000-0000-000002000000}"/>
    <cellStyle name="Normalny 11" xfId="3" xr:uid="{00000000-0005-0000-0000-000003000000}"/>
    <cellStyle name="Normalny 14" xfId="4" xr:uid="{00000000-0005-0000-0000-000004000000}"/>
    <cellStyle name="Normalny 15" xfId="5" xr:uid="{00000000-0005-0000-0000-000005000000}"/>
    <cellStyle name="Normalny 2" xfId="6" xr:uid="{00000000-0005-0000-0000-000006000000}"/>
    <cellStyle name="Normalny 3" xfId="7" xr:uid="{00000000-0005-0000-0000-000007000000}"/>
    <cellStyle name="Normalny 4" xfId="8" xr:uid="{00000000-0005-0000-0000-000008000000}"/>
    <cellStyle name="Normalny 5" xfId="9" xr:uid="{00000000-0005-0000-0000-000009000000}"/>
    <cellStyle name="Normalny 6" xfId="10" xr:uid="{00000000-0005-0000-0000-00000A000000}"/>
    <cellStyle name="Normalny 7" xfId="11" xr:uid="{00000000-0005-0000-0000-00000B000000}"/>
    <cellStyle name="Normalny 8" xfId="12" xr:uid="{00000000-0005-0000-0000-00000C000000}"/>
    <cellStyle name="Normalny 9"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K23"/>
  <sheetViews>
    <sheetView zoomScaleNormal="100"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5" bestFit="1" customWidth="1"/>
    <col min="8" max="8" width="10.1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99"/>
      <c r="B4" s="99"/>
      <c r="C4" s="99"/>
      <c r="D4" s="99"/>
      <c r="E4" s="99"/>
      <c r="F4" s="99"/>
      <c r="G4" s="99"/>
      <c r="H4" s="99"/>
      <c r="I4" s="99"/>
      <c r="J4" s="99"/>
      <c r="K4" s="99"/>
    </row>
    <row r="5" spans="1:11" s="101" customFormat="1" ht="15">
      <c r="A5" s="173" t="s">
        <v>638</v>
      </c>
      <c r="B5" s="174"/>
      <c r="C5" s="174"/>
      <c r="D5" s="174"/>
      <c r="E5" s="174"/>
      <c r="F5" s="174"/>
      <c r="G5" s="174"/>
      <c r="H5" s="174"/>
      <c r="I5" s="174"/>
      <c r="J5" s="174"/>
      <c r="K5" s="174"/>
    </row>
    <row r="6" spans="1:11">
      <c r="A6" s="169" t="s">
        <v>639</v>
      </c>
      <c r="B6" s="169"/>
      <c r="C6" s="169"/>
      <c r="D6" s="169"/>
      <c r="E6" s="169"/>
      <c r="F6" s="169"/>
      <c r="G6" s="169"/>
      <c r="H6" s="169"/>
      <c r="I6" s="169"/>
      <c r="J6" s="169"/>
      <c r="K6" s="169"/>
    </row>
    <row r="7" spans="1:11">
      <c r="A7" s="1"/>
      <c r="B7" s="1"/>
      <c r="C7" s="1"/>
      <c r="D7" s="1"/>
      <c r="E7" s="1"/>
      <c r="F7" s="1"/>
      <c r="G7" s="1"/>
      <c r="H7" s="1"/>
      <c r="I7" s="1"/>
      <c r="J7" s="1"/>
      <c r="K7" s="1"/>
    </row>
    <row r="8" spans="1:11">
      <c r="A8" s="179" t="s">
        <v>0</v>
      </c>
      <c r="B8" s="179" t="s">
        <v>1</v>
      </c>
      <c r="C8" s="180" t="s">
        <v>15</v>
      </c>
      <c r="D8" s="180" t="s">
        <v>14</v>
      </c>
      <c r="E8" s="179" t="s">
        <v>2</v>
      </c>
      <c r="F8" s="179" t="s">
        <v>3</v>
      </c>
      <c r="G8" s="175" t="s">
        <v>4</v>
      </c>
      <c r="H8" s="175" t="s">
        <v>5</v>
      </c>
      <c r="I8" s="175" t="s">
        <v>6</v>
      </c>
      <c r="J8" s="182"/>
      <c r="K8" s="175" t="s">
        <v>8</v>
      </c>
    </row>
    <row r="9" spans="1:11" ht="25.5">
      <c r="A9" s="178"/>
      <c r="B9" s="178"/>
      <c r="C9" s="181"/>
      <c r="D9" s="181"/>
      <c r="E9" s="178"/>
      <c r="F9" s="178"/>
      <c r="G9" s="178"/>
      <c r="H9" s="178"/>
      <c r="I9" s="156" t="s">
        <v>10</v>
      </c>
      <c r="J9" s="156" t="s">
        <v>7</v>
      </c>
      <c r="K9" s="175"/>
    </row>
    <row r="10" spans="1:11">
      <c r="A10" s="157">
        <v>1</v>
      </c>
      <c r="B10" s="158">
        <v>2</v>
      </c>
      <c r="C10" s="158">
        <v>3</v>
      </c>
      <c r="D10" s="158">
        <v>4</v>
      </c>
      <c r="E10" s="158">
        <v>5</v>
      </c>
      <c r="F10" s="159">
        <v>6</v>
      </c>
      <c r="G10" s="158">
        <v>7</v>
      </c>
      <c r="H10" s="158">
        <v>8</v>
      </c>
      <c r="I10" s="158">
        <v>9</v>
      </c>
      <c r="J10" s="158">
        <v>10</v>
      </c>
      <c r="K10" s="158">
        <v>11</v>
      </c>
    </row>
    <row r="11" spans="1:11" ht="114.75">
      <c r="A11" s="2">
        <v>1</v>
      </c>
      <c r="B11" s="10" t="s">
        <v>602</v>
      </c>
      <c r="C11" s="9"/>
      <c r="D11" s="9"/>
      <c r="E11" s="21" t="s">
        <v>11</v>
      </c>
      <c r="F11" s="77">
        <v>45000</v>
      </c>
      <c r="G11" s="35"/>
      <c r="H11" s="4">
        <f>ROUND(F11*G11,2)</f>
        <v>0</v>
      </c>
      <c r="I11" s="2"/>
      <c r="J11" s="4">
        <f>+H11*I11%</f>
        <v>0</v>
      </c>
      <c r="K11" s="5">
        <f>ROUND(H11+J11,2)</f>
        <v>0</v>
      </c>
    </row>
    <row r="12" spans="1:11" ht="114.75">
      <c r="A12" s="2">
        <v>2</v>
      </c>
      <c r="B12" s="10" t="s">
        <v>77</v>
      </c>
      <c r="C12" s="9"/>
      <c r="D12" s="9"/>
      <c r="E12" s="21" t="s">
        <v>11</v>
      </c>
      <c r="F12" s="77">
        <v>42000</v>
      </c>
      <c r="G12" s="35"/>
      <c r="H12" s="4">
        <f>ROUND(F12*G12,2)</f>
        <v>0</v>
      </c>
      <c r="I12" s="2"/>
      <c r="J12" s="4">
        <f>+H12*I12%</f>
        <v>0</v>
      </c>
      <c r="K12" s="5">
        <f>ROUND(H12+J12,2)</f>
        <v>0</v>
      </c>
    </row>
    <row r="13" spans="1:11" ht="51">
      <c r="A13" s="2">
        <v>3</v>
      </c>
      <c r="B13" s="10" t="s">
        <v>599</v>
      </c>
      <c r="C13" s="9"/>
      <c r="D13" s="9"/>
      <c r="E13" s="21" t="s">
        <v>11</v>
      </c>
      <c r="F13" s="77">
        <v>3400</v>
      </c>
      <c r="G13" s="35"/>
      <c r="H13" s="4">
        <f>ROUND(F13*G13,2)</f>
        <v>0</v>
      </c>
      <c r="I13" s="2"/>
      <c r="J13" s="4">
        <f>+H13*I13%</f>
        <v>0</v>
      </c>
      <c r="K13" s="5">
        <f>ROUND(H13+J13,2)</f>
        <v>0</v>
      </c>
    </row>
    <row r="14" spans="1:11" ht="102">
      <c r="A14" s="2">
        <v>4</v>
      </c>
      <c r="B14" s="49" t="s">
        <v>16</v>
      </c>
      <c r="C14" s="3"/>
      <c r="D14" s="3"/>
      <c r="E14" s="21" t="s">
        <v>11</v>
      </c>
      <c r="F14" s="77">
        <v>2900</v>
      </c>
      <c r="G14" s="23"/>
      <c r="H14" s="4">
        <f>ROUND(F14*G14,2)</f>
        <v>0</v>
      </c>
      <c r="I14" s="2"/>
      <c r="J14" s="4">
        <f>+H14*I14%</f>
        <v>0</v>
      </c>
      <c r="K14" s="5">
        <f>ROUND(H14+J14,2)</f>
        <v>0</v>
      </c>
    </row>
    <row r="15" spans="1:11" ht="15" thickBot="1">
      <c r="A15" s="1"/>
      <c r="B15" s="1"/>
      <c r="C15" s="1"/>
      <c r="D15" s="1"/>
      <c r="E15" s="173" t="s">
        <v>9</v>
      </c>
      <c r="F15" s="176"/>
      <c r="G15" s="177"/>
      <c r="H15" s="66">
        <f>SUM(H11:H14)</f>
        <v>0</v>
      </c>
      <c r="I15" s="67"/>
      <c r="J15" s="67"/>
      <c r="K15" s="66">
        <f>SUM(K11:K14)</f>
        <v>0</v>
      </c>
    </row>
    <row r="16" spans="1:11">
      <c r="A16" s="1"/>
      <c r="B16" s="1"/>
      <c r="C16" s="1"/>
      <c r="D16" s="1"/>
      <c r="E16" s="1"/>
      <c r="F16" s="1"/>
      <c r="G16" s="1"/>
      <c r="H16" s="1"/>
      <c r="I16" s="1"/>
      <c r="J16" s="1"/>
      <c r="K16" s="1"/>
    </row>
    <row r="17" spans="1:11" ht="129" customHeight="1">
      <c r="A17" s="1"/>
      <c r="B17" s="1"/>
      <c r="C17" s="1"/>
      <c r="D17" s="1"/>
      <c r="E17" s="1"/>
      <c r="F17" s="1"/>
      <c r="G17" s="1"/>
      <c r="H17" s="1"/>
      <c r="I17" s="1"/>
      <c r="J17" s="1"/>
      <c r="K17" s="1"/>
    </row>
    <row r="18" spans="1:11" ht="71.25" customHeight="1">
      <c r="A18" s="1"/>
      <c r="B18" s="1"/>
      <c r="C18" s="1"/>
      <c r="D18" s="1"/>
      <c r="E18" s="1"/>
      <c r="F18" s="1"/>
      <c r="G18" s="1"/>
      <c r="H18" s="172"/>
      <c r="I18" s="172"/>
      <c r="J18" s="172"/>
      <c r="K18" s="6"/>
    </row>
    <row r="22" spans="1:11" ht="9.75" customHeight="1"/>
    <row r="23" spans="1:11" ht="41.25" customHeight="1"/>
  </sheetData>
  <mergeCells count="17">
    <mergeCell ref="K8:K9"/>
    <mergeCell ref="E15:G15"/>
    <mergeCell ref="H18:J18"/>
    <mergeCell ref="G8:G9"/>
    <mergeCell ref="A8:A9"/>
    <mergeCell ref="B8:B9"/>
    <mergeCell ref="C8:C9"/>
    <mergeCell ref="E8:E9"/>
    <mergeCell ref="F8:F9"/>
    <mergeCell ref="D8:D9"/>
    <mergeCell ref="H8:H9"/>
    <mergeCell ref="I8:J8"/>
    <mergeCell ref="A1:K1"/>
    <mergeCell ref="A2:K2"/>
    <mergeCell ref="A3:K3"/>
    <mergeCell ref="A5:K5"/>
    <mergeCell ref="A6:K6"/>
  </mergeCells>
  <pageMargins left="0.31496062992125984" right="0.31496062992125984" top="0.35433070866141736" bottom="0.55118110236220474" header="0.31496062992125984" footer="0.31496062992125984"/>
  <pageSetup paperSize="9" scale="9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pageSetUpPr fitToPage="1"/>
  </sheetPr>
  <dimension ref="A1:K75"/>
  <sheetViews>
    <sheetView zoomScale="110" zoomScaleNormal="110" workbookViewId="0">
      <selection activeCell="M16" sqref="M16"/>
    </sheetView>
  </sheetViews>
  <sheetFormatPr defaultRowHeight="12"/>
  <cols>
    <col min="1" max="1" width="6.25" style="141" customWidth="1"/>
    <col min="2" max="2" width="28.125" style="141" customWidth="1"/>
    <col min="3" max="3" width="15" style="141" customWidth="1"/>
    <col min="4" max="4" width="9.75" style="141" customWidth="1"/>
    <col min="5" max="5" width="5.625" style="141" customWidth="1"/>
    <col min="6" max="6" width="10.125" style="153" bestFit="1" customWidth="1"/>
    <col min="7" max="7" width="9" style="141"/>
    <col min="8" max="8" width="10.125" style="141" bestFit="1" customWidth="1"/>
    <col min="9" max="10" width="9" style="141"/>
    <col min="11" max="11" width="10.125" style="141" bestFit="1" customWidth="1"/>
    <col min="12" max="16384" width="9" style="141"/>
  </cols>
  <sheetData>
    <row r="1" spans="1:11" s="139" customFormat="1" ht="15" customHeight="1">
      <c r="A1" s="189" t="s">
        <v>758</v>
      </c>
      <c r="B1" s="189"/>
      <c r="C1" s="189"/>
      <c r="D1" s="189"/>
      <c r="E1" s="189"/>
      <c r="F1" s="189"/>
      <c r="G1" s="189"/>
      <c r="H1" s="189"/>
      <c r="I1" s="189"/>
      <c r="J1" s="189"/>
      <c r="K1" s="189"/>
    </row>
    <row r="2" spans="1:11" s="139" customFormat="1">
      <c r="A2" s="190" t="s">
        <v>636</v>
      </c>
      <c r="B2" s="191"/>
      <c r="C2" s="191"/>
      <c r="D2" s="191"/>
      <c r="E2" s="191"/>
      <c r="F2" s="191"/>
      <c r="G2" s="191"/>
      <c r="H2" s="191"/>
      <c r="I2" s="191"/>
      <c r="J2" s="191"/>
      <c r="K2" s="191"/>
    </row>
    <row r="3" spans="1:11" s="139" customFormat="1" ht="28.5" customHeight="1">
      <c r="A3" s="192" t="s">
        <v>637</v>
      </c>
      <c r="B3" s="192"/>
      <c r="C3" s="192"/>
      <c r="D3" s="192"/>
      <c r="E3" s="192"/>
      <c r="F3" s="192"/>
      <c r="G3" s="192"/>
      <c r="H3" s="192"/>
      <c r="I3" s="192"/>
      <c r="J3" s="192"/>
      <c r="K3" s="192"/>
    </row>
    <row r="4" spans="1:11" s="139" customFormat="1">
      <c r="A4" s="140"/>
      <c r="B4" s="140"/>
      <c r="C4" s="140"/>
      <c r="D4" s="140"/>
      <c r="E4" s="140"/>
      <c r="F4" s="140"/>
      <c r="G4" s="140"/>
      <c r="H4" s="140"/>
      <c r="I4" s="140"/>
      <c r="J4" s="140"/>
      <c r="K4" s="140"/>
    </row>
    <row r="5" spans="1:11" s="139" customFormat="1">
      <c r="A5" s="193" t="s">
        <v>638</v>
      </c>
      <c r="B5" s="194"/>
      <c r="C5" s="194"/>
      <c r="D5" s="194"/>
      <c r="E5" s="194"/>
      <c r="F5" s="194"/>
      <c r="G5" s="194"/>
      <c r="H5" s="194"/>
      <c r="I5" s="194"/>
      <c r="J5" s="194"/>
      <c r="K5" s="194"/>
    </row>
    <row r="6" spans="1:11">
      <c r="A6" s="189" t="s">
        <v>633</v>
      </c>
      <c r="B6" s="195"/>
      <c r="C6" s="195"/>
      <c r="D6" s="195"/>
      <c r="E6" s="195"/>
      <c r="F6" s="195"/>
      <c r="G6" s="195"/>
      <c r="H6" s="195"/>
      <c r="I6" s="195"/>
      <c r="J6" s="195"/>
      <c r="K6" s="195"/>
    </row>
    <row r="7" spans="1:11">
      <c r="A7" s="139"/>
      <c r="B7" s="139"/>
      <c r="C7" s="139"/>
      <c r="D7" s="139"/>
      <c r="E7" s="139"/>
      <c r="F7" s="142"/>
      <c r="G7" s="139"/>
      <c r="H7" s="139"/>
      <c r="I7" s="139"/>
      <c r="J7" s="139"/>
      <c r="K7" s="139"/>
    </row>
    <row r="8" spans="1:11">
      <c r="A8" s="203" t="s">
        <v>0</v>
      </c>
      <c r="B8" s="203" t="s">
        <v>1</v>
      </c>
      <c r="C8" s="199" t="s">
        <v>15</v>
      </c>
      <c r="D8" s="199" t="s">
        <v>14</v>
      </c>
      <c r="E8" s="203" t="s">
        <v>2</v>
      </c>
      <c r="F8" s="197" t="s">
        <v>3</v>
      </c>
      <c r="G8" s="199" t="s">
        <v>4</v>
      </c>
      <c r="H8" s="199" t="s">
        <v>5</v>
      </c>
      <c r="I8" s="199" t="s">
        <v>6</v>
      </c>
      <c r="J8" s="201"/>
      <c r="K8" s="199" t="s">
        <v>8</v>
      </c>
    </row>
    <row r="9" spans="1:11" ht="24">
      <c r="A9" s="200"/>
      <c r="B9" s="200"/>
      <c r="C9" s="200"/>
      <c r="D9" s="199"/>
      <c r="E9" s="200"/>
      <c r="F9" s="198"/>
      <c r="G9" s="200"/>
      <c r="H9" s="200"/>
      <c r="I9" s="160" t="s">
        <v>10</v>
      </c>
      <c r="J9" s="160" t="s">
        <v>7</v>
      </c>
      <c r="K9" s="199"/>
    </row>
    <row r="10" spans="1:11">
      <c r="A10" s="161">
        <v>1</v>
      </c>
      <c r="B10" s="162">
        <v>2</v>
      </c>
      <c r="C10" s="162">
        <v>3</v>
      </c>
      <c r="D10" s="162">
        <v>4</v>
      </c>
      <c r="E10" s="162">
        <v>5</v>
      </c>
      <c r="F10" s="163">
        <v>6</v>
      </c>
      <c r="G10" s="162">
        <v>7</v>
      </c>
      <c r="H10" s="162">
        <v>8</v>
      </c>
      <c r="I10" s="162">
        <v>9</v>
      </c>
      <c r="J10" s="162">
        <v>10</v>
      </c>
      <c r="K10" s="162">
        <v>11</v>
      </c>
    </row>
    <row r="11" spans="1:11">
      <c r="A11" s="143">
        <v>1</v>
      </c>
      <c r="B11" s="34" t="s">
        <v>167</v>
      </c>
      <c r="C11" s="144"/>
      <c r="D11" s="144"/>
      <c r="E11" s="145" t="s">
        <v>11</v>
      </c>
      <c r="F11" s="146">
        <v>60</v>
      </c>
      <c r="G11" s="147"/>
      <c r="H11" s="148">
        <f t="shared" ref="H11:H66" si="0">ROUND(F11*G11,2)</f>
        <v>0</v>
      </c>
      <c r="I11" s="143"/>
      <c r="J11" s="148">
        <f>+H11*I11%</f>
        <v>0</v>
      </c>
      <c r="K11" s="149">
        <f>ROUND(H11+J11,2)</f>
        <v>0</v>
      </c>
    </row>
    <row r="12" spans="1:11">
      <c r="A12" s="143">
        <v>2</v>
      </c>
      <c r="B12" s="34" t="s">
        <v>168</v>
      </c>
      <c r="C12" s="144"/>
      <c r="D12" s="144"/>
      <c r="E12" s="145" t="s">
        <v>11</v>
      </c>
      <c r="F12" s="146">
        <v>80</v>
      </c>
      <c r="G12" s="147"/>
      <c r="H12" s="148">
        <f t="shared" si="0"/>
        <v>0</v>
      </c>
      <c r="I12" s="143"/>
      <c r="J12" s="148">
        <f t="shared" ref="J12:J19" si="1">+H12*I12%</f>
        <v>0</v>
      </c>
      <c r="K12" s="149">
        <f t="shared" ref="K12:K20" si="2">ROUND(H12+J12,2)</f>
        <v>0</v>
      </c>
    </row>
    <row r="13" spans="1:11">
      <c r="A13" s="143">
        <v>3</v>
      </c>
      <c r="B13" s="34" t="s">
        <v>169</v>
      </c>
      <c r="C13" s="144"/>
      <c r="D13" s="144"/>
      <c r="E13" s="145" t="s">
        <v>11</v>
      </c>
      <c r="F13" s="146">
        <v>50</v>
      </c>
      <c r="G13" s="147"/>
      <c r="H13" s="148">
        <f t="shared" si="0"/>
        <v>0</v>
      </c>
      <c r="I13" s="143"/>
      <c r="J13" s="148">
        <f t="shared" si="1"/>
        <v>0</v>
      </c>
      <c r="K13" s="149">
        <f t="shared" si="2"/>
        <v>0</v>
      </c>
    </row>
    <row r="14" spans="1:11">
      <c r="A14" s="143">
        <v>4</v>
      </c>
      <c r="B14" s="34" t="s">
        <v>116</v>
      </c>
      <c r="C14" s="144"/>
      <c r="D14" s="144"/>
      <c r="E14" s="145" t="s">
        <v>11</v>
      </c>
      <c r="F14" s="146">
        <v>40</v>
      </c>
      <c r="G14" s="147"/>
      <c r="H14" s="148">
        <f t="shared" si="0"/>
        <v>0</v>
      </c>
      <c r="I14" s="143"/>
      <c r="J14" s="148">
        <f t="shared" si="1"/>
        <v>0</v>
      </c>
      <c r="K14" s="149">
        <f t="shared" si="2"/>
        <v>0</v>
      </c>
    </row>
    <row r="15" spans="1:11">
      <c r="A15" s="143">
        <v>5</v>
      </c>
      <c r="B15" s="34" t="s">
        <v>117</v>
      </c>
      <c r="C15" s="144"/>
      <c r="D15" s="144"/>
      <c r="E15" s="145" t="s">
        <v>11</v>
      </c>
      <c r="F15" s="146">
        <v>30</v>
      </c>
      <c r="G15" s="147"/>
      <c r="H15" s="148">
        <f t="shared" si="0"/>
        <v>0</v>
      </c>
      <c r="I15" s="143"/>
      <c r="J15" s="148">
        <f t="shared" si="1"/>
        <v>0</v>
      </c>
      <c r="K15" s="149">
        <f t="shared" si="2"/>
        <v>0</v>
      </c>
    </row>
    <row r="16" spans="1:11">
      <c r="A16" s="143">
        <v>6</v>
      </c>
      <c r="B16" s="34" t="s">
        <v>118</v>
      </c>
      <c r="C16" s="144"/>
      <c r="D16" s="144"/>
      <c r="E16" s="145" t="s">
        <v>11</v>
      </c>
      <c r="F16" s="146">
        <v>100</v>
      </c>
      <c r="G16" s="147"/>
      <c r="H16" s="148">
        <f t="shared" si="0"/>
        <v>0</v>
      </c>
      <c r="I16" s="143"/>
      <c r="J16" s="148">
        <f t="shared" si="1"/>
        <v>0</v>
      </c>
      <c r="K16" s="149">
        <f t="shared" si="2"/>
        <v>0</v>
      </c>
    </row>
    <row r="17" spans="1:11">
      <c r="A17" s="143">
        <v>7</v>
      </c>
      <c r="B17" s="34" t="s">
        <v>119</v>
      </c>
      <c r="C17" s="144"/>
      <c r="D17" s="144"/>
      <c r="E17" s="145" t="s">
        <v>11</v>
      </c>
      <c r="F17" s="146">
        <v>30</v>
      </c>
      <c r="G17" s="147"/>
      <c r="H17" s="148">
        <f t="shared" si="0"/>
        <v>0</v>
      </c>
      <c r="I17" s="143"/>
      <c r="J17" s="148">
        <f t="shared" si="1"/>
        <v>0</v>
      </c>
      <c r="K17" s="149">
        <f t="shared" si="2"/>
        <v>0</v>
      </c>
    </row>
    <row r="18" spans="1:11">
      <c r="A18" s="143">
        <v>8</v>
      </c>
      <c r="B18" s="34" t="s">
        <v>120</v>
      </c>
      <c r="C18" s="144"/>
      <c r="D18" s="144"/>
      <c r="E18" s="145" t="s">
        <v>11</v>
      </c>
      <c r="F18" s="146">
        <v>50</v>
      </c>
      <c r="G18" s="147"/>
      <c r="H18" s="148">
        <f t="shared" si="0"/>
        <v>0</v>
      </c>
      <c r="I18" s="143"/>
      <c r="J18" s="148">
        <f t="shared" si="1"/>
        <v>0</v>
      </c>
      <c r="K18" s="149">
        <f t="shared" si="2"/>
        <v>0</v>
      </c>
    </row>
    <row r="19" spans="1:11">
      <c r="A19" s="143">
        <v>9</v>
      </c>
      <c r="B19" s="34" t="s">
        <v>121</v>
      </c>
      <c r="C19" s="144"/>
      <c r="D19" s="144"/>
      <c r="E19" s="145" t="s">
        <v>11</v>
      </c>
      <c r="F19" s="146">
        <v>80</v>
      </c>
      <c r="G19" s="147"/>
      <c r="H19" s="148">
        <f t="shared" si="0"/>
        <v>0</v>
      </c>
      <c r="I19" s="143"/>
      <c r="J19" s="148">
        <f t="shared" si="1"/>
        <v>0</v>
      </c>
      <c r="K19" s="149">
        <f t="shared" si="2"/>
        <v>0</v>
      </c>
    </row>
    <row r="20" spans="1:11">
      <c r="A20" s="143">
        <v>10</v>
      </c>
      <c r="B20" s="34" t="s">
        <v>122</v>
      </c>
      <c r="C20" s="144"/>
      <c r="D20" s="144"/>
      <c r="E20" s="145" t="s">
        <v>11</v>
      </c>
      <c r="F20" s="146">
        <v>10</v>
      </c>
      <c r="G20" s="147"/>
      <c r="H20" s="148">
        <f t="shared" si="0"/>
        <v>0</v>
      </c>
      <c r="I20" s="143"/>
      <c r="J20" s="148">
        <f t="shared" ref="J20:J66" si="3">+H20*I20%</f>
        <v>0</v>
      </c>
      <c r="K20" s="149">
        <f t="shared" si="2"/>
        <v>0</v>
      </c>
    </row>
    <row r="21" spans="1:11">
      <c r="A21" s="143">
        <v>11</v>
      </c>
      <c r="B21" s="34" t="s">
        <v>123</v>
      </c>
      <c r="C21" s="144"/>
      <c r="D21" s="144"/>
      <c r="E21" s="145" t="s">
        <v>11</v>
      </c>
      <c r="F21" s="146">
        <v>10</v>
      </c>
      <c r="G21" s="147"/>
      <c r="H21" s="148">
        <f t="shared" si="0"/>
        <v>0</v>
      </c>
      <c r="I21" s="143"/>
      <c r="J21" s="148">
        <f t="shared" si="3"/>
        <v>0</v>
      </c>
      <c r="K21" s="149">
        <f t="shared" ref="K21:K66" si="4">ROUND(H21+J21,2)</f>
        <v>0</v>
      </c>
    </row>
    <row r="22" spans="1:11">
      <c r="A22" s="143">
        <v>12</v>
      </c>
      <c r="B22" s="34" t="s">
        <v>124</v>
      </c>
      <c r="C22" s="144"/>
      <c r="D22" s="144"/>
      <c r="E22" s="145" t="s">
        <v>11</v>
      </c>
      <c r="F22" s="146">
        <v>60</v>
      </c>
      <c r="G22" s="147"/>
      <c r="H22" s="148">
        <f t="shared" si="0"/>
        <v>0</v>
      </c>
      <c r="I22" s="143"/>
      <c r="J22" s="148">
        <f t="shared" si="3"/>
        <v>0</v>
      </c>
      <c r="K22" s="149">
        <f t="shared" si="4"/>
        <v>0</v>
      </c>
    </row>
    <row r="23" spans="1:11">
      <c r="A23" s="143">
        <v>13</v>
      </c>
      <c r="B23" s="34" t="s">
        <v>125</v>
      </c>
      <c r="C23" s="144"/>
      <c r="D23" s="144"/>
      <c r="E23" s="145" t="s">
        <v>11</v>
      </c>
      <c r="F23" s="146">
        <v>80</v>
      </c>
      <c r="G23" s="147"/>
      <c r="H23" s="148">
        <f t="shared" si="0"/>
        <v>0</v>
      </c>
      <c r="I23" s="143"/>
      <c r="J23" s="148">
        <f t="shared" si="3"/>
        <v>0</v>
      </c>
      <c r="K23" s="149">
        <f t="shared" si="4"/>
        <v>0</v>
      </c>
    </row>
    <row r="24" spans="1:11">
      <c r="A24" s="143">
        <v>14</v>
      </c>
      <c r="B24" s="34" t="s">
        <v>126</v>
      </c>
      <c r="C24" s="144"/>
      <c r="D24" s="144"/>
      <c r="E24" s="145" t="s">
        <v>11</v>
      </c>
      <c r="F24" s="146">
        <v>180</v>
      </c>
      <c r="G24" s="147"/>
      <c r="H24" s="148">
        <f t="shared" si="0"/>
        <v>0</v>
      </c>
      <c r="I24" s="143"/>
      <c r="J24" s="148">
        <f t="shared" si="3"/>
        <v>0</v>
      </c>
      <c r="K24" s="149">
        <f t="shared" si="4"/>
        <v>0</v>
      </c>
    </row>
    <row r="25" spans="1:11">
      <c r="A25" s="143">
        <v>15</v>
      </c>
      <c r="B25" s="34" t="s">
        <v>127</v>
      </c>
      <c r="C25" s="144"/>
      <c r="D25" s="144"/>
      <c r="E25" s="145" t="s">
        <v>11</v>
      </c>
      <c r="F25" s="146">
        <v>70</v>
      </c>
      <c r="G25" s="147"/>
      <c r="H25" s="148">
        <f t="shared" si="0"/>
        <v>0</v>
      </c>
      <c r="I25" s="143"/>
      <c r="J25" s="148">
        <f t="shared" si="3"/>
        <v>0</v>
      </c>
      <c r="K25" s="149">
        <f t="shared" si="4"/>
        <v>0</v>
      </c>
    </row>
    <row r="26" spans="1:11">
      <c r="A26" s="143">
        <v>16</v>
      </c>
      <c r="B26" s="34" t="s">
        <v>128</v>
      </c>
      <c r="C26" s="144"/>
      <c r="D26" s="144"/>
      <c r="E26" s="145" t="s">
        <v>11</v>
      </c>
      <c r="F26" s="146">
        <v>20</v>
      </c>
      <c r="G26" s="147"/>
      <c r="H26" s="148">
        <f t="shared" si="0"/>
        <v>0</v>
      </c>
      <c r="I26" s="143"/>
      <c r="J26" s="148">
        <f t="shared" si="3"/>
        <v>0</v>
      </c>
      <c r="K26" s="149">
        <f t="shared" si="4"/>
        <v>0</v>
      </c>
    </row>
    <row r="27" spans="1:11">
      <c r="A27" s="143">
        <v>17</v>
      </c>
      <c r="B27" s="34" t="s">
        <v>129</v>
      </c>
      <c r="C27" s="144"/>
      <c r="D27" s="144"/>
      <c r="E27" s="145" t="s">
        <v>11</v>
      </c>
      <c r="F27" s="146">
        <v>30</v>
      </c>
      <c r="G27" s="147"/>
      <c r="H27" s="148">
        <f t="shared" si="0"/>
        <v>0</v>
      </c>
      <c r="I27" s="143"/>
      <c r="J27" s="148">
        <f t="shared" si="3"/>
        <v>0</v>
      </c>
      <c r="K27" s="149">
        <f t="shared" si="4"/>
        <v>0</v>
      </c>
    </row>
    <row r="28" spans="1:11">
      <c r="A28" s="143">
        <v>18</v>
      </c>
      <c r="B28" s="34" t="s">
        <v>130</v>
      </c>
      <c r="C28" s="144"/>
      <c r="D28" s="144"/>
      <c r="E28" s="145" t="s">
        <v>11</v>
      </c>
      <c r="F28" s="146">
        <v>30</v>
      </c>
      <c r="G28" s="147"/>
      <c r="H28" s="148">
        <f t="shared" si="0"/>
        <v>0</v>
      </c>
      <c r="I28" s="143"/>
      <c r="J28" s="148">
        <f t="shared" si="3"/>
        <v>0</v>
      </c>
      <c r="K28" s="149">
        <f t="shared" si="4"/>
        <v>0</v>
      </c>
    </row>
    <row r="29" spans="1:11">
      <c r="A29" s="143">
        <v>19</v>
      </c>
      <c r="B29" s="34" t="s">
        <v>131</v>
      </c>
      <c r="C29" s="144"/>
      <c r="D29" s="144"/>
      <c r="E29" s="145" t="s">
        <v>11</v>
      </c>
      <c r="F29" s="146">
        <v>70</v>
      </c>
      <c r="G29" s="147"/>
      <c r="H29" s="148">
        <f t="shared" si="0"/>
        <v>0</v>
      </c>
      <c r="I29" s="143"/>
      <c r="J29" s="148">
        <f t="shared" si="3"/>
        <v>0</v>
      </c>
      <c r="K29" s="149">
        <f t="shared" si="4"/>
        <v>0</v>
      </c>
    </row>
    <row r="30" spans="1:11">
      <c r="A30" s="143">
        <v>20</v>
      </c>
      <c r="B30" s="34" t="s">
        <v>132</v>
      </c>
      <c r="C30" s="144"/>
      <c r="D30" s="144"/>
      <c r="E30" s="145" t="s">
        <v>11</v>
      </c>
      <c r="F30" s="146">
        <v>10</v>
      </c>
      <c r="G30" s="147"/>
      <c r="H30" s="148">
        <f t="shared" si="0"/>
        <v>0</v>
      </c>
      <c r="I30" s="143"/>
      <c r="J30" s="148">
        <f t="shared" si="3"/>
        <v>0</v>
      </c>
      <c r="K30" s="149">
        <f t="shared" si="4"/>
        <v>0</v>
      </c>
    </row>
    <row r="31" spans="1:11">
      <c r="A31" s="143">
        <v>21</v>
      </c>
      <c r="B31" s="34" t="s">
        <v>133</v>
      </c>
      <c r="C31" s="144"/>
      <c r="D31" s="144"/>
      <c r="E31" s="145" t="s">
        <v>11</v>
      </c>
      <c r="F31" s="146">
        <v>10</v>
      </c>
      <c r="G31" s="147"/>
      <c r="H31" s="148">
        <f t="shared" si="0"/>
        <v>0</v>
      </c>
      <c r="I31" s="143"/>
      <c r="J31" s="148">
        <f t="shared" si="3"/>
        <v>0</v>
      </c>
      <c r="K31" s="149">
        <f t="shared" si="4"/>
        <v>0</v>
      </c>
    </row>
    <row r="32" spans="1:11">
      <c r="A32" s="143">
        <v>22</v>
      </c>
      <c r="B32" s="34" t="s">
        <v>134</v>
      </c>
      <c r="C32" s="144"/>
      <c r="D32" s="144"/>
      <c r="E32" s="145" t="s">
        <v>11</v>
      </c>
      <c r="F32" s="146">
        <v>10</v>
      </c>
      <c r="G32" s="147"/>
      <c r="H32" s="148">
        <f t="shared" si="0"/>
        <v>0</v>
      </c>
      <c r="I32" s="143"/>
      <c r="J32" s="148">
        <f t="shared" si="3"/>
        <v>0</v>
      </c>
      <c r="K32" s="149">
        <f t="shared" si="4"/>
        <v>0</v>
      </c>
    </row>
    <row r="33" spans="1:11">
      <c r="A33" s="143">
        <v>23</v>
      </c>
      <c r="B33" s="34" t="s">
        <v>135</v>
      </c>
      <c r="C33" s="144"/>
      <c r="D33" s="144"/>
      <c r="E33" s="145" t="s">
        <v>11</v>
      </c>
      <c r="F33" s="146">
        <v>10</v>
      </c>
      <c r="G33" s="147"/>
      <c r="H33" s="148">
        <f t="shared" si="0"/>
        <v>0</v>
      </c>
      <c r="I33" s="143"/>
      <c r="J33" s="148">
        <f t="shared" si="3"/>
        <v>0</v>
      </c>
      <c r="K33" s="149">
        <f t="shared" si="4"/>
        <v>0</v>
      </c>
    </row>
    <row r="34" spans="1:11">
      <c r="A34" s="143">
        <v>24</v>
      </c>
      <c r="B34" s="34" t="s">
        <v>136</v>
      </c>
      <c r="C34" s="144"/>
      <c r="D34" s="144"/>
      <c r="E34" s="145" t="s">
        <v>11</v>
      </c>
      <c r="F34" s="146">
        <v>10</v>
      </c>
      <c r="G34" s="147"/>
      <c r="H34" s="148">
        <f t="shared" si="0"/>
        <v>0</v>
      </c>
      <c r="I34" s="143"/>
      <c r="J34" s="148">
        <f t="shared" si="3"/>
        <v>0</v>
      </c>
      <c r="K34" s="149">
        <f t="shared" si="4"/>
        <v>0</v>
      </c>
    </row>
    <row r="35" spans="1:11">
      <c r="A35" s="143">
        <v>25</v>
      </c>
      <c r="B35" s="34" t="s">
        <v>137</v>
      </c>
      <c r="C35" s="144"/>
      <c r="D35" s="144"/>
      <c r="E35" s="145" t="s">
        <v>11</v>
      </c>
      <c r="F35" s="146">
        <v>40</v>
      </c>
      <c r="G35" s="147"/>
      <c r="H35" s="148">
        <f t="shared" si="0"/>
        <v>0</v>
      </c>
      <c r="I35" s="143"/>
      <c r="J35" s="148">
        <f t="shared" si="3"/>
        <v>0</v>
      </c>
      <c r="K35" s="149">
        <f t="shared" si="4"/>
        <v>0</v>
      </c>
    </row>
    <row r="36" spans="1:11">
      <c r="A36" s="143">
        <v>26</v>
      </c>
      <c r="B36" s="34" t="s">
        <v>138</v>
      </c>
      <c r="C36" s="144"/>
      <c r="D36" s="144"/>
      <c r="E36" s="145" t="s">
        <v>11</v>
      </c>
      <c r="F36" s="146">
        <v>40</v>
      </c>
      <c r="G36" s="147"/>
      <c r="H36" s="148">
        <f t="shared" si="0"/>
        <v>0</v>
      </c>
      <c r="I36" s="143"/>
      <c r="J36" s="148">
        <f t="shared" si="3"/>
        <v>0</v>
      </c>
      <c r="K36" s="149">
        <f t="shared" si="4"/>
        <v>0</v>
      </c>
    </row>
    <row r="37" spans="1:11">
      <c r="A37" s="143">
        <v>27</v>
      </c>
      <c r="B37" s="34" t="s">
        <v>139</v>
      </c>
      <c r="C37" s="144"/>
      <c r="D37" s="144"/>
      <c r="E37" s="145" t="s">
        <v>11</v>
      </c>
      <c r="F37" s="146">
        <v>40</v>
      </c>
      <c r="G37" s="147"/>
      <c r="H37" s="148">
        <f t="shared" si="0"/>
        <v>0</v>
      </c>
      <c r="I37" s="143"/>
      <c r="J37" s="148">
        <f t="shared" si="3"/>
        <v>0</v>
      </c>
      <c r="K37" s="149">
        <f t="shared" si="4"/>
        <v>0</v>
      </c>
    </row>
    <row r="38" spans="1:11">
      <c r="A38" s="143">
        <v>28</v>
      </c>
      <c r="B38" s="34" t="s">
        <v>140</v>
      </c>
      <c r="C38" s="144"/>
      <c r="D38" s="144"/>
      <c r="E38" s="145" t="s">
        <v>11</v>
      </c>
      <c r="F38" s="146">
        <v>50</v>
      </c>
      <c r="G38" s="147"/>
      <c r="H38" s="148">
        <f t="shared" si="0"/>
        <v>0</v>
      </c>
      <c r="I38" s="143"/>
      <c r="J38" s="148">
        <f t="shared" si="3"/>
        <v>0</v>
      </c>
      <c r="K38" s="149">
        <f t="shared" si="4"/>
        <v>0</v>
      </c>
    </row>
    <row r="39" spans="1:11">
      <c r="A39" s="143">
        <v>29</v>
      </c>
      <c r="B39" s="34" t="s">
        <v>141</v>
      </c>
      <c r="C39" s="144"/>
      <c r="D39" s="144"/>
      <c r="E39" s="145" t="s">
        <v>11</v>
      </c>
      <c r="F39" s="146">
        <v>30</v>
      </c>
      <c r="G39" s="147"/>
      <c r="H39" s="148">
        <f t="shared" si="0"/>
        <v>0</v>
      </c>
      <c r="I39" s="143"/>
      <c r="J39" s="148">
        <f t="shared" si="3"/>
        <v>0</v>
      </c>
      <c r="K39" s="149">
        <f t="shared" si="4"/>
        <v>0</v>
      </c>
    </row>
    <row r="40" spans="1:11">
      <c r="A40" s="143">
        <v>30</v>
      </c>
      <c r="B40" s="34" t="s">
        <v>142</v>
      </c>
      <c r="C40" s="144"/>
      <c r="D40" s="144"/>
      <c r="E40" s="145" t="s">
        <v>13</v>
      </c>
      <c r="F40" s="146">
        <v>20</v>
      </c>
      <c r="G40" s="147"/>
      <c r="H40" s="148">
        <f t="shared" si="0"/>
        <v>0</v>
      </c>
      <c r="I40" s="143"/>
      <c r="J40" s="148">
        <f t="shared" si="3"/>
        <v>0</v>
      </c>
      <c r="K40" s="149">
        <f t="shared" si="4"/>
        <v>0</v>
      </c>
    </row>
    <row r="41" spans="1:11">
      <c r="A41" s="143">
        <v>31</v>
      </c>
      <c r="B41" s="34" t="s">
        <v>143</v>
      </c>
      <c r="C41" s="144"/>
      <c r="D41" s="144"/>
      <c r="E41" s="145" t="s">
        <v>13</v>
      </c>
      <c r="F41" s="146">
        <v>10</v>
      </c>
      <c r="G41" s="147"/>
      <c r="H41" s="148">
        <f t="shared" si="0"/>
        <v>0</v>
      </c>
      <c r="I41" s="143"/>
      <c r="J41" s="148">
        <f t="shared" si="3"/>
        <v>0</v>
      </c>
      <c r="K41" s="149">
        <f t="shared" si="4"/>
        <v>0</v>
      </c>
    </row>
    <row r="42" spans="1:11" ht="36">
      <c r="A42" s="143">
        <v>32</v>
      </c>
      <c r="B42" s="34" t="s">
        <v>144</v>
      </c>
      <c r="C42" s="144"/>
      <c r="D42" s="144"/>
      <c r="E42" s="145" t="s">
        <v>11</v>
      </c>
      <c r="F42" s="146">
        <v>100</v>
      </c>
      <c r="G42" s="147"/>
      <c r="H42" s="148">
        <f t="shared" si="0"/>
        <v>0</v>
      </c>
      <c r="I42" s="143"/>
      <c r="J42" s="148">
        <f t="shared" si="3"/>
        <v>0</v>
      </c>
      <c r="K42" s="149">
        <f t="shared" si="4"/>
        <v>0</v>
      </c>
    </row>
    <row r="43" spans="1:11" ht="24">
      <c r="A43" s="143">
        <v>33</v>
      </c>
      <c r="B43" s="34" t="s">
        <v>145</v>
      </c>
      <c r="C43" s="144"/>
      <c r="D43" s="144"/>
      <c r="E43" s="145" t="s">
        <v>11</v>
      </c>
      <c r="F43" s="146">
        <v>2000</v>
      </c>
      <c r="G43" s="147"/>
      <c r="H43" s="148">
        <f t="shared" si="0"/>
        <v>0</v>
      </c>
      <c r="I43" s="143"/>
      <c r="J43" s="148">
        <f t="shared" si="3"/>
        <v>0</v>
      </c>
      <c r="K43" s="149">
        <f t="shared" si="4"/>
        <v>0</v>
      </c>
    </row>
    <row r="44" spans="1:11" ht="24">
      <c r="A44" s="143">
        <v>34</v>
      </c>
      <c r="B44" s="34" t="s">
        <v>146</v>
      </c>
      <c r="C44" s="144"/>
      <c r="D44" s="144"/>
      <c r="E44" s="145" t="s">
        <v>11</v>
      </c>
      <c r="F44" s="146">
        <v>1700</v>
      </c>
      <c r="G44" s="147"/>
      <c r="H44" s="148">
        <f t="shared" si="0"/>
        <v>0</v>
      </c>
      <c r="I44" s="143"/>
      <c r="J44" s="148">
        <f t="shared" si="3"/>
        <v>0</v>
      </c>
      <c r="K44" s="149">
        <f t="shared" si="4"/>
        <v>0</v>
      </c>
    </row>
    <row r="45" spans="1:11" ht="24">
      <c r="A45" s="143">
        <v>35</v>
      </c>
      <c r="B45" s="34" t="s">
        <v>147</v>
      </c>
      <c r="C45" s="144"/>
      <c r="D45" s="144"/>
      <c r="E45" s="145" t="s">
        <v>11</v>
      </c>
      <c r="F45" s="146">
        <v>1500</v>
      </c>
      <c r="G45" s="147"/>
      <c r="H45" s="148">
        <f t="shared" si="0"/>
        <v>0</v>
      </c>
      <c r="I45" s="143"/>
      <c r="J45" s="148">
        <f t="shared" si="3"/>
        <v>0</v>
      </c>
      <c r="K45" s="149">
        <f t="shared" si="4"/>
        <v>0</v>
      </c>
    </row>
    <row r="46" spans="1:11" ht="24">
      <c r="A46" s="143">
        <v>36</v>
      </c>
      <c r="B46" s="34" t="s">
        <v>148</v>
      </c>
      <c r="C46" s="144"/>
      <c r="D46" s="144"/>
      <c r="E46" s="145" t="s">
        <v>11</v>
      </c>
      <c r="F46" s="146">
        <v>1000</v>
      </c>
      <c r="G46" s="147"/>
      <c r="H46" s="148">
        <f t="shared" si="0"/>
        <v>0</v>
      </c>
      <c r="I46" s="143"/>
      <c r="J46" s="148">
        <f t="shared" si="3"/>
        <v>0</v>
      </c>
      <c r="K46" s="149">
        <f t="shared" si="4"/>
        <v>0</v>
      </c>
    </row>
    <row r="47" spans="1:11" ht="24">
      <c r="A47" s="143">
        <v>37</v>
      </c>
      <c r="B47" s="34" t="s">
        <v>149</v>
      </c>
      <c r="C47" s="144"/>
      <c r="D47" s="144"/>
      <c r="E47" s="145" t="s">
        <v>11</v>
      </c>
      <c r="F47" s="146">
        <v>500</v>
      </c>
      <c r="G47" s="147"/>
      <c r="H47" s="148">
        <f t="shared" si="0"/>
        <v>0</v>
      </c>
      <c r="I47" s="143"/>
      <c r="J47" s="148">
        <f t="shared" si="3"/>
        <v>0</v>
      </c>
      <c r="K47" s="149">
        <f t="shared" si="4"/>
        <v>0</v>
      </c>
    </row>
    <row r="48" spans="1:11" ht="24">
      <c r="A48" s="143">
        <v>38</v>
      </c>
      <c r="B48" s="34" t="s">
        <v>150</v>
      </c>
      <c r="C48" s="144"/>
      <c r="D48" s="144"/>
      <c r="E48" s="145" t="s">
        <v>11</v>
      </c>
      <c r="F48" s="146">
        <v>200</v>
      </c>
      <c r="G48" s="147"/>
      <c r="H48" s="148">
        <f t="shared" si="0"/>
        <v>0</v>
      </c>
      <c r="I48" s="143"/>
      <c r="J48" s="148">
        <f t="shared" si="3"/>
        <v>0</v>
      </c>
      <c r="K48" s="149">
        <f t="shared" si="4"/>
        <v>0</v>
      </c>
    </row>
    <row r="49" spans="1:11" ht="48">
      <c r="A49" s="143">
        <v>39</v>
      </c>
      <c r="B49" s="34" t="s">
        <v>151</v>
      </c>
      <c r="C49" s="144"/>
      <c r="D49" s="144"/>
      <c r="E49" s="145" t="s">
        <v>11</v>
      </c>
      <c r="F49" s="146">
        <v>10</v>
      </c>
      <c r="G49" s="147"/>
      <c r="H49" s="148">
        <f t="shared" si="0"/>
        <v>0</v>
      </c>
      <c r="I49" s="143"/>
      <c r="J49" s="148">
        <f t="shared" si="3"/>
        <v>0</v>
      </c>
      <c r="K49" s="149">
        <f t="shared" si="4"/>
        <v>0</v>
      </c>
    </row>
    <row r="50" spans="1:11" ht="48">
      <c r="A50" s="143">
        <v>40</v>
      </c>
      <c r="B50" s="34" t="s">
        <v>152</v>
      </c>
      <c r="C50" s="144"/>
      <c r="D50" s="144"/>
      <c r="E50" s="145" t="s">
        <v>11</v>
      </c>
      <c r="F50" s="146">
        <v>10</v>
      </c>
      <c r="G50" s="147"/>
      <c r="H50" s="148">
        <f t="shared" si="0"/>
        <v>0</v>
      </c>
      <c r="I50" s="143"/>
      <c r="J50" s="148">
        <f t="shared" si="3"/>
        <v>0</v>
      </c>
      <c r="K50" s="149">
        <f t="shared" si="4"/>
        <v>0</v>
      </c>
    </row>
    <row r="51" spans="1:11" ht="48">
      <c r="A51" s="143">
        <v>41</v>
      </c>
      <c r="B51" s="34" t="s">
        <v>153</v>
      </c>
      <c r="C51" s="144"/>
      <c r="D51" s="144"/>
      <c r="E51" s="145" t="s">
        <v>11</v>
      </c>
      <c r="F51" s="146">
        <v>10</v>
      </c>
      <c r="G51" s="147"/>
      <c r="H51" s="148">
        <f t="shared" si="0"/>
        <v>0</v>
      </c>
      <c r="I51" s="143"/>
      <c r="J51" s="148">
        <f t="shared" si="3"/>
        <v>0</v>
      </c>
      <c r="K51" s="149">
        <f t="shared" si="4"/>
        <v>0</v>
      </c>
    </row>
    <row r="52" spans="1:11" ht="60">
      <c r="A52" s="143">
        <v>42</v>
      </c>
      <c r="B52" s="34" t="s">
        <v>170</v>
      </c>
      <c r="C52" s="144"/>
      <c r="D52" s="144"/>
      <c r="E52" s="145" t="s">
        <v>11</v>
      </c>
      <c r="F52" s="146">
        <v>10</v>
      </c>
      <c r="G52" s="147"/>
      <c r="H52" s="148">
        <f t="shared" si="0"/>
        <v>0</v>
      </c>
      <c r="I52" s="143"/>
      <c r="J52" s="148">
        <f t="shared" si="3"/>
        <v>0</v>
      </c>
      <c r="K52" s="149">
        <f t="shared" si="4"/>
        <v>0</v>
      </c>
    </row>
    <row r="53" spans="1:11" ht="60">
      <c r="A53" s="143">
        <v>43</v>
      </c>
      <c r="B53" s="34" t="s">
        <v>171</v>
      </c>
      <c r="C53" s="144"/>
      <c r="D53" s="144"/>
      <c r="E53" s="145" t="s">
        <v>11</v>
      </c>
      <c r="F53" s="146">
        <v>10</v>
      </c>
      <c r="G53" s="147"/>
      <c r="H53" s="148">
        <f t="shared" si="0"/>
        <v>0</v>
      </c>
      <c r="I53" s="143"/>
      <c r="J53" s="148">
        <f t="shared" si="3"/>
        <v>0</v>
      </c>
      <c r="K53" s="149">
        <f t="shared" si="4"/>
        <v>0</v>
      </c>
    </row>
    <row r="54" spans="1:11" ht="24">
      <c r="A54" s="143">
        <v>44</v>
      </c>
      <c r="B54" s="34" t="s">
        <v>154</v>
      </c>
      <c r="C54" s="144"/>
      <c r="D54" s="144"/>
      <c r="E54" s="145" t="s">
        <v>11</v>
      </c>
      <c r="F54" s="146">
        <v>400</v>
      </c>
      <c r="G54" s="147"/>
      <c r="H54" s="148">
        <f t="shared" si="0"/>
        <v>0</v>
      </c>
      <c r="I54" s="143"/>
      <c r="J54" s="148">
        <f t="shared" si="3"/>
        <v>0</v>
      </c>
      <c r="K54" s="149">
        <f t="shared" si="4"/>
        <v>0</v>
      </c>
    </row>
    <row r="55" spans="1:11" ht="24">
      <c r="A55" s="143">
        <v>45</v>
      </c>
      <c r="B55" s="34" t="s">
        <v>155</v>
      </c>
      <c r="C55" s="144"/>
      <c r="D55" s="144"/>
      <c r="E55" s="145" t="s">
        <v>11</v>
      </c>
      <c r="F55" s="146">
        <v>600</v>
      </c>
      <c r="G55" s="147"/>
      <c r="H55" s="148">
        <f t="shared" si="0"/>
        <v>0</v>
      </c>
      <c r="I55" s="143"/>
      <c r="J55" s="148">
        <f t="shared" si="3"/>
        <v>0</v>
      </c>
      <c r="K55" s="149">
        <f t="shared" si="4"/>
        <v>0</v>
      </c>
    </row>
    <row r="56" spans="1:11" ht="24">
      <c r="A56" s="143">
        <v>46</v>
      </c>
      <c r="B56" s="34" t="s">
        <v>156</v>
      </c>
      <c r="C56" s="144"/>
      <c r="D56" s="144"/>
      <c r="E56" s="145" t="s">
        <v>11</v>
      </c>
      <c r="F56" s="146">
        <v>400</v>
      </c>
      <c r="G56" s="147"/>
      <c r="H56" s="148">
        <f t="shared" si="0"/>
        <v>0</v>
      </c>
      <c r="I56" s="143"/>
      <c r="J56" s="148">
        <f t="shared" si="3"/>
        <v>0</v>
      </c>
      <c r="K56" s="149">
        <f t="shared" si="4"/>
        <v>0</v>
      </c>
    </row>
    <row r="57" spans="1:11" ht="24">
      <c r="A57" s="143">
        <v>47</v>
      </c>
      <c r="B57" s="34" t="s">
        <v>157</v>
      </c>
      <c r="C57" s="144"/>
      <c r="D57" s="144"/>
      <c r="E57" s="145" t="s">
        <v>11</v>
      </c>
      <c r="F57" s="146">
        <v>32000</v>
      </c>
      <c r="G57" s="147"/>
      <c r="H57" s="148">
        <f t="shared" si="0"/>
        <v>0</v>
      </c>
      <c r="I57" s="143"/>
      <c r="J57" s="148">
        <f t="shared" si="3"/>
        <v>0</v>
      </c>
      <c r="K57" s="149">
        <f t="shared" si="4"/>
        <v>0</v>
      </c>
    </row>
    <row r="58" spans="1:11" ht="24">
      <c r="A58" s="143">
        <v>48</v>
      </c>
      <c r="B58" s="34" t="s">
        <v>158</v>
      </c>
      <c r="C58" s="144"/>
      <c r="D58" s="144"/>
      <c r="E58" s="145" t="s">
        <v>11</v>
      </c>
      <c r="F58" s="146">
        <v>18000</v>
      </c>
      <c r="G58" s="147"/>
      <c r="H58" s="148">
        <f t="shared" si="0"/>
        <v>0</v>
      </c>
      <c r="I58" s="143"/>
      <c r="J58" s="148">
        <f t="shared" si="3"/>
        <v>0</v>
      </c>
      <c r="K58" s="149">
        <f t="shared" si="4"/>
        <v>0</v>
      </c>
    </row>
    <row r="59" spans="1:11" ht="24">
      <c r="A59" s="143">
        <v>49</v>
      </c>
      <c r="B59" s="34" t="s">
        <v>159</v>
      </c>
      <c r="C59" s="144"/>
      <c r="D59" s="144"/>
      <c r="E59" s="145" t="s">
        <v>11</v>
      </c>
      <c r="F59" s="146">
        <v>2000</v>
      </c>
      <c r="G59" s="147"/>
      <c r="H59" s="148">
        <f t="shared" si="0"/>
        <v>0</v>
      </c>
      <c r="I59" s="143"/>
      <c r="J59" s="148">
        <f t="shared" si="3"/>
        <v>0</v>
      </c>
      <c r="K59" s="149">
        <f t="shared" si="4"/>
        <v>0</v>
      </c>
    </row>
    <row r="60" spans="1:11" ht="24">
      <c r="A60" s="143">
        <v>50</v>
      </c>
      <c r="B60" s="34" t="s">
        <v>160</v>
      </c>
      <c r="C60" s="144"/>
      <c r="D60" s="144"/>
      <c r="E60" s="145" t="s">
        <v>11</v>
      </c>
      <c r="F60" s="146">
        <v>500</v>
      </c>
      <c r="G60" s="147"/>
      <c r="H60" s="148">
        <f t="shared" si="0"/>
        <v>0</v>
      </c>
      <c r="I60" s="143"/>
      <c r="J60" s="148">
        <f t="shared" si="3"/>
        <v>0</v>
      </c>
      <c r="K60" s="149">
        <f t="shared" si="4"/>
        <v>0</v>
      </c>
    </row>
    <row r="61" spans="1:11" ht="108">
      <c r="A61" s="143">
        <v>51</v>
      </c>
      <c r="B61" s="34" t="s">
        <v>161</v>
      </c>
      <c r="C61" s="144"/>
      <c r="D61" s="144"/>
      <c r="E61" s="145" t="s">
        <v>11</v>
      </c>
      <c r="F61" s="146">
        <v>2500</v>
      </c>
      <c r="G61" s="147"/>
      <c r="H61" s="148">
        <f t="shared" si="0"/>
        <v>0</v>
      </c>
      <c r="I61" s="143"/>
      <c r="J61" s="148">
        <f t="shared" si="3"/>
        <v>0</v>
      </c>
      <c r="K61" s="149">
        <f t="shared" si="4"/>
        <v>0</v>
      </c>
    </row>
    <row r="62" spans="1:11" ht="72">
      <c r="A62" s="143">
        <v>52</v>
      </c>
      <c r="B62" s="150" t="s">
        <v>162</v>
      </c>
      <c r="C62" s="144"/>
      <c r="D62" s="144"/>
      <c r="E62" s="145" t="s">
        <v>11</v>
      </c>
      <c r="F62" s="146">
        <v>1200</v>
      </c>
      <c r="G62" s="147"/>
      <c r="H62" s="148">
        <f t="shared" si="0"/>
        <v>0</v>
      </c>
      <c r="I62" s="143"/>
      <c r="J62" s="148">
        <f t="shared" si="3"/>
        <v>0</v>
      </c>
      <c r="K62" s="149">
        <f t="shared" si="4"/>
        <v>0</v>
      </c>
    </row>
    <row r="63" spans="1:11" ht="24">
      <c r="A63" s="143">
        <v>53</v>
      </c>
      <c r="B63" s="34" t="s">
        <v>163</v>
      </c>
      <c r="C63" s="144"/>
      <c r="D63" s="144"/>
      <c r="E63" s="145" t="s">
        <v>11</v>
      </c>
      <c r="F63" s="146">
        <v>2</v>
      </c>
      <c r="G63" s="147"/>
      <c r="H63" s="148">
        <f t="shared" si="0"/>
        <v>0</v>
      </c>
      <c r="I63" s="143"/>
      <c r="J63" s="148">
        <f t="shared" si="3"/>
        <v>0</v>
      </c>
      <c r="K63" s="149">
        <f t="shared" si="4"/>
        <v>0</v>
      </c>
    </row>
    <row r="64" spans="1:11" ht="24">
      <c r="A64" s="143">
        <v>54</v>
      </c>
      <c r="B64" s="34" t="s">
        <v>164</v>
      </c>
      <c r="C64" s="144"/>
      <c r="D64" s="144"/>
      <c r="E64" s="145" t="s">
        <v>11</v>
      </c>
      <c r="F64" s="146">
        <v>2</v>
      </c>
      <c r="G64" s="147"/>
      <c r="H64" s="148">
        <f t="shared" si="0"/>
        <v>0</v>
      </c>
      <c r="I64" s="143"/>
      <c r="J64" s="148">
        <f t="shared" si="3"/>
        <v>0</v>
      </c>
      <c r="K64" s="149">
        <f t="shared" si="4"/>
        <v>0</v>
      </c>
    </row>
    <row r="65" spans="1:11">
      <c r="A65" s="143">
        <v>55</v>
      </c>
      <c r="B65" s="34" t="s">
        <v>165</v>
      </c>
      <c r="C65" s="144"/>
      <c r="D65" s="144"/>
      <c r="E65" s="145" t="s">
        <v>11</v>
      </c>
      <c r="F65" s="146">
        <v>2</v>
      </c>
      <c r="G65" s="147"/>
      <c r="H65" s="148">
        <f t="shared" si="0"/>
        <v>0</v>
      </c>
      <c r="I65" s="143"/>
      <c r="J65" s="148">
        <f t="shared" si="3"/>
        <v>0</v>
      </c>
      <c r="K65" s="149">
        <f t="shared" si="4"/>
        <v>0</v>
      </c>
    </row>
    <row r="66" spans="1:11">
      <c r="A66" s="143">
        <v>56</v>
      </c>
      <c r="B66" s="34" t="s">
        <v>166</v>
      </c>
      <c r="C66" s="144"/>
      <c r="D66" s="144"/>
      <c r="E66" s="145" t="s">
        <v>11</v>
      </c>
      <c r="F66" s="146">
        <v>2</v>
      </c>
      <c r="G66" s="147"/>
      <c r="H66" s="148">
        <f t="shared" si="0"/>
        <v>0</v>
      </c>
      <c r="I66" s="143"/>
      <c r="J66" s="148">
        <f t="shared" si="3"/>
        <v>0</v>
      </c>
      <c r="K66" s="149">
        <f t="shared" si="4"/>
        <v>0</v>
      </c>
    </row>
    <row r="67" spans="1:11" ht="12.75" thickBot="1">
      <c r="A67" s="139"/>
      <c r="B67" s="139"/>
      <c r="C67" s="139"/>
      <c r="D67" s="139"/>
      <c r="E67" s="193" t="s">
        <v>9</v>
      </c>
      <c r="F67" s="195"/>
      <c r="G67" s="202"/>
      <c r="H67" s="151">
        <f>SUM(H11:H66)</f>
        <v>0</v>
      </c>
      <c r="I67" s="152"/>
      <c r="J67" s="152"/>
      <c r="K67" s="151">
        <f>SUM(K11:K66)</f>
        <v>0</v>
      </c>
    </row>
    <row r="68" spans="1:11" ht="249" customHeight="1">
      <c r="A68" s="196" t="s">
        <v>761</v>
      </c>
      <c r="B68" s="196"/>
      <c r="C68" s="196"/>
      <c r="D68" s="196"/>
      <c r="E68" s="196"/>
      <c r="F68" s="196"/>
      <c r="G68" s="196"/>
      <c r="H68" s="196"/>
      <c r="I68" s="196"/>
      <c r="J68" s="196"/>
      <c r="K68" s="196"/>
    </row>
    <row r="69" spans="1:11">
      <c r="A69" s="139"/>
      <c r="B69" s="139"/>
      <c r="C69" s="139"/>
      <c r="D69" s="139"/>
      <c r="E69" s="139"/>
      <c r="F69" s="142"/>
      <c r="G69" s="139"/>
      <c r="H69" s="139"/>
      <c r="I69" s="139"/>
      <c r="J69" s="139"/>
      <c r="K69" s="139"/>
    </row>
    <row r="70" spans="1:11">
      <c r="A70" s="139"/>
      <c r="B70" s="139"/>
      <c r="C70" s="139"/>
      <c r="D70" s="139"/>
      <c r="E70" s="139"/>
      <c r="F70" s="142"/>
      <c r="G70" s="139"/>
      <c r="H70" s="192"/>
      <c r="I70" s="192"/>
      <c r="J70" s="192"/>
      <c r="K70" s="140"/>
    </row>
    <row r="73" spans="1:11" ht="240" customHeight="1"/>
    <row r="74" spans="1:11" ht="40.5" customHeight="1"/>
    <row r="75" spans="1:11" ht="41.25" customHeight="1"/>
  </sheetData>
  <mergeCells count="18">
    <mergeCell ref="A68:K68"/>
    <mergeCell ref="H70:J70"/>
    <mergeCell ref="F8:F9"/>
    <mergeCell ref="G8:G9"/>
    <mergeCell ref="H8:H9"/>
    <mergeCell ref="I8:J8"/>
    <mergeCell ref="K8:K9"/>
    <mergeCell ref="E67:G67"/>
    <mergeCell ref="A8:A9"/>
    <mergeCell ref="B8:B9"/>
    <mergeCell ref="C8:C9"/>
    <mergeCell ref="D8:D9"/>
    <mergeCell ref="E8:E9"/>
    <mergeCell ref="A1:K1"/>
    <mergeCell ref="A2:K2"/>
    <mergeCell ref="A3:K3"/>
    <mergeCell ref="A5:K5"/>
    <mergeCell ref="A6:K6"/>
  </mergeCells>
  <pageMargins left="0.70866141732283472" right="0.70866141732283472" top="0.74803149606299213" bottom="0.74803149606299213" header="0.31496062992125984" footer="0.31496062992125984"/>
  <pageSetup paperSize="9" scale="9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1">
    <pageSetUpPr fitToPage="1"/>
  </sheetPr>
  <dimension ref="A1:K23"/>
  <sheetViews>
    <sheetView workbookViewId="0">
      <selection activeCell="B12" sqref="B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172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40.25">
      <c r="A11" s="2">
        <v>1</v>
      </c>
      <c r="B11" s="10" t="s">
        <v>173</v>
      </c>
      <c r="C11" s="9"/>
      <c r="D11" s="9"/>
      <c r="E11" s="8" t="s">
        <v>11</v>
      </c>
      <c r="F11" s="11">
        <v>60</v>
      </c>
      <c r="G11" s="4"/>
      <c r="H11" s="4">
        <f>ROUND(F11*G11,2)</f>
        <v>0</v>
      </c>
      <c r="I11" s="2"/>
      <c r="J11" s="4">
        <f>+H11*I11%</f>
        <v>0</v>
      </c>
      <c r="K11" s="5">
        <f>ROUND(H11+J11,2)</f>
        <v>0</v>
      </c>
    </row>
    <row r="12" spans="1:11" ht="81" customHeight="1">
      <c r="A12" s="2">
        <v>2</v>
      </c>
      <c r="B12" s="10" t="s">
        <v>174</v>
      </c>
      <c r="C12" s="9"/>
      <c r="D12" s="9"/>
      <c r="E12" s="8" t="s">
        <v>11</v>
      </c>
      <c r="F12" s="11">
        <v>12000</v>
      </c>
      <c r="G12" s="2"/>
      <c r="H12" s="4">
        <f>ROUND(F12*G12,2)</f>
        <v>0</v>
      </c>
      <c r="I12" s="2"/>
      <c r="J12" s="4">
        <f t="shared" ref="J12:J14" si="0">+H12*I12%</f>
        <v>0</v>
      </c>
      <c r="K12" s="5">
        <f t="shared" ref="K12:K14" si="1">ROUND(H12+J12,2)</f>
        <v>0</v>
      </c>
    </row>
    <row r="13" spans="1:11" ht="89.25" customHeight="1">
      <c r="A13" s="2">
        <v>3</v>
      </c>
      <c r="B13" s="10" t="s">
        <v>175</v>
      </c>
      <c r="C13" s="9"/>
      <c r="D13" s="9"/>
      <c r="E13" s="8" t="s">
        <v>11</v>
      </c>
      <c r="F13" s="11">
        <v>1000</v>
      </c>
      <c r="G13" s="2"/>
      <c r="H13" s="4">
        <f>ROUND(F13*G13,2)</f>
        <v>0</v>
      </c>
      <c r="I13" s="2"/>
      <c r="J13" s="4">
        <f t="shared" si="0"/>
        <v>0</v>
      </c>
      <c r="K13" s="5">
        <f t="shared" si="1"/>
        <v>0</v>
      </c>
    </row>
    <row r="14" spans="1:11" ht="174" customHeight="1">
      <c r="A14" s="2">
        <v>4</v>
      </c>
      <c r="B14" s="10" t="s">
        <v>176</v>
      </c>
      <c r="C14" s="9"/>
      <c r="D14" s="9"/>
      <c r="E14" s="8" t="s">
        <v>11</v>
      </c>
      <c r="F14" s="11">
        <v>700</v>
      </c>
      <c r="G14" s="4"/>
      <c r="H14" s="4">
        <f>ROUND(F14*G14,2)</f>
        <v>0</v>
      </c>
      <c r="I14" s="2"/>
      <c r="J14" s="4">
        <f t="shared" si="0"/>
        <v>0</v>
      </c>
      <c r="K14" s="5">
        <f t="shared" si="1"/>
        <v>0</v>
      </c>
    </row>
    <row r="15" spans="1:11" ht="15" thickBot="1">
      <c r="A15" s="1"/>
      <c r="B15" s="1"/>
      <c r="C15" s="1"/>
      <c r="D15" s="1"/>
      <c r="E15" s="173" t="s">
        <v>9</v>
      </c>
      <c r="F15" s="176"/>
      <c r="G15" s="177"/>
      <c r="H15" s="66">
        <f>SUM(H11:H14)</f>
        <v>0</v>
      </c>
      <c r="I15" s="67"/>
      <c r="J15" s="67"/>
      <c r="K15" s="66">
        <f>SUM(K11:K14)</f>
        <v>0</v>
      </c>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72"/>
      <c r="I18" s="172"/>
      <c r="J18" s="172"/>
      <c r="K18" s="6"/>
    </row>
    <row r="23" spans="1:11" ht="36" customHeight="1"/>
  </sheetData>
  <mergeCells count="17">
    <mergeCell ref="H18:J18"/>
    <mergeCell ref="F8:F9"/>
    <mergeCell ref="G8:G9"/>
    <mergeCell ref="H8:H9"/>
    <mergeCell ref="I8:J8"/>
    <mergeCell ref="E15:G15"/>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2">
    <pageSetUpPr fitToPage="1"/>
  </sheetPr>
  <dimension ref="A1:K30"/>
  <sheetViews>
    <sheetView workbookViewId="0">
      <selection activeCell="A5" sqref="A5:K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177</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26.5" customHeight="1">
      <c r="A11" s="2">
        <v>1</v>
      </c>
      <c r="B11" s="10" t="s">
        <v>178</v>
      </c>
      <c r="C11" s="9"/>
      <c r="D11" s="9"/>
      <c r="E11" s="8" t="s">
        <v>11</v>
      </c>
      <c r="F11" s="11">
        <v>10</v>
      </c>
      <c r="G11" s="2"/>
      <c r="H11" s="4">
        <f t="shared" ref="H11:H21" si="0">ROUND(F11*G11,2)</f>
        <v>0</v>
      </c>
      <c r="I11" s="2"/>
      <c r="J11" s="4">
        <f>+H11*I11%</f>
        <v>0</v>
      </c>
      <c r="K11" s="5">
        <f>ROUND(H11+J11,2)</f>
        <v>0</v>
      </c>
    </row>
    <row r="12" spans="1:11" ht="177" customHeight="1">
      <c r="A12" s="2">
        <v>2</v>
      </c>
      <c r="B12" s="10" t="s">
        <v>179</v>
      </c>
      <c r="C12" s="9"/>
      <c r="D12" s="9"/>
      <c r="E12" s="8" t="s">
        <v>11</v>
      </c>
      <c r="F12" s="11">
        <v>20</v>
      </c>
      <c r="G12" s="2"/>
      <c r="H12" s="4">
        <f t="shared" si="0"/>
        <v>0</v>
      </c>
      <c r="I12" s="2"/>
      <c r="J12" s="4">
        <f t="shared" ref="J12:J21" si="1">+H12*I12%</f>
        <v>0</v>
      </c>
      <c r="K12" s="5">
        <f t="shared" ref="K12:K21" si="2">ROUND(H12+J12,2)</f>
        <v>0</v>
      </c>
    </row>
    <row r="13" spans="1:11" ht="208.5" customHeight="1">
      <c r="A13" s="2">
        <v>3</v>
      </c>
      <c r="B13" s="10" t="s">
        <v>181</v>
      </c>
      <c r="C13" s="9"/>
      <c r="D13" s="9"/>
      <c r="E13" s="8" t="s">
        <v>11</v>
      </c>
      <c r="F13" s="11">
        <v>3000</v>
      </c>
      <c r="G13" s="2"/>
      <c r="H13" s="4">
        <f t="shared" si="0"/>
        <v>0</v>
      </c>
      <c r="I13" s="2"/>
      <c r="J13" s="4">
        <f t="shared" si="1"/>
        <v>0</v>
      </c>
      <c r="K13" s="5">
        <f t="shared" si="2"/>
        <v>0</v>
      </c>
    </row>
    <row r="14" spans="1:11" ht="219.75" customHeight="1">
      <c r="A14" s="2">
        <v>4</v>
      </c>
      <c r="B14" s="10" t="s">
        <v>182</v>
      </c>
      <c r="C14" s="9"/>
      <c r="D14" s="9"/>
      <c r="E14" s="8" t="s">
        <v>11</v>
      </c>
      <c r="F14" s="11">
        <v>1000</v>
      </c>
      <c r="G14" s="2"/>
      <c r="H14" s="4">
        <f t="shared" si="0"/>
        <v>0</v>
      </c>
      <c r="I14" s="2"/>
      <c r="J14" s="4">
        <f t="shared" si="1"/>
        <v>0</v>
      </c>
      <c r="K14" s="5">
        <f t="shared" si="2"/>
        <v>0</v>
      </c>
    </row>
    <row r="15" spans="1:11" ht="230.25" customHeight="1">
      <c r="A15" s="2">
        <v>5</v>
      </c>
      <c r="B15" s="10" t="s">
        <v>183</v>
      </c>
      <c r="C15" s="9"/>
      <c r="D15" s="9"/>
      <c r="E15" s="8" t="s">
        <v>11</v>
      </c>
      <c r="F15" s="11">
        <v>20</v>
      </c>
      <c r="G15" s="4"/>
      <c r="H15" s="4">
        <f t="shared" si="0"/>
        <v>0</v>
      </c>
      <c r="I15" s="2"/>
      <c r="J15" s="4">
        <f t="shared" si="1"/>
        <v>0</v>
      </c>
      <c r="K15" s="5">
        <f t="shared" si="2"/>
        <v>0</v>
      </c>
    </row>
    <row r="16" spans="1:11" ht="121.5" customHeight="1">
      <c r="A16" s="2">
        <v>6</v>
      </c>
      <c r="B16" s="10" t="s">
        <v>184</v>
      </c>
      <c r="C16" s="9"/>
      <c r="D16" s="9"/>
      <c r="E16" s="8" t="s">
        <v>11</v>
      </c>
      <c r="F16" s="11">
        <v>30</v>
      </c>
      <c r="G16" s="2"/>
      <c r="H16" s="4">
        <f t="shared" si="0"/>
        <v>0</v>
      </c>
      <c r="I16" s="2"/>
      <c r="J16" s="4">
        <f t="shared" si="1"/>
        <v>0</v>
      </c>
      <c r="K16" s="5">
        <f t="shared" si="2"/>
        <v>0</v>
      </c>
    </row>
    <row r="17" spans="1:11" ht="120.75" customHeight="1">
      <c r="A17" s="2">
        <v>7</v>
      </c>
      <c r="B17" s="10" t="s">
        <v>185</v>
      </c>
      <c r="C17" s="9"/>
      <c r="D17" s="9"/>
      <c r="E17" s="8" t="s">
        <v>11</v>
      </c>
      <c r="F17" s="11">
        <v>50</v>
      </c>
      <c r="G17" s="4"/>
      <c r="H17" s="4">
        <f t="shared" si="0"/>
        <v>0</v>
      </c>
      <c r="I17" s="2"/>
      <c r="J17" s="4">
        <f t="shared" si="1"/>
        <v>0</v>
      </c>
      <c r="K17" s="5">
        <f t="shared" si="2"/>
        <v>0</v>
      </c>
    </row>
    <row r="18" spans="1:11" ht="136.5" customHeight="1">
      <c r="A18" s="2">
        <v>8</v>
      </c>
      <c r="B18" s="10" t="s">
        <v>186</v>
      </c>
      <c r="C18" s="9"/>
      <c r="D18" s="9"/>
      <c r="E18" s="8" t="s">
        <v>11</v>
      </c>
      <c r="F18" s="11">
        <v>100</v>
      </c>
      <c r="G18" s="4"/>
      <c r="H18" s="4">
        <f t="shared" si="0"/>
        <v>0</v>
      </c>
      <c r="I18" s="2"/>
      <c r="J18" s="4">
        <f t="shared" si="1"/>
        <v>0</v>
      </c>
      <c r="K18" s="5">
        <f t="shared" si="2"/>
        <v>0</v>
      </c>
    </row>
    <row r="19" spans="1:11" ht="117" customHeight="1">
      <c r="A19" s="2">
        <v>9</v>
      </c>
      <c r="B19" s="10" t="s">
        <v>187</v>
      </c>
      <c r="C19" s="9"/>
      <c r="D19" s="9"/>
      <c r="E19" s="8" t="s">
        <v>11</v>
      </c>
      <c r="F19" s="11">
        <v>4</v>
      </c>
      <c r="G19" s="4"/>
      <c r="H19" s="4">
        <f t="shared" si="0"/>
        <v>0</v>
      </c>
      <c r="I19" s="2"/>
      <c r="J19" s="4">
        <f t="shared" si="1"/>
        <v>0</v>
      </c>
      <c r="K19" s="5">
        <f t="shared" si="2"/>
        <v>0</v>
      </c>
    </row>
    <row r="20" spans="1:11">
      <c r="A20" s="2">
        <v>10</v>
      </c>
      <c r="B20" s="10" t="s">
        <v>180</v>
      </c>
      <c r="C20" s="9"/>
      <c r="D20" s="9"/>
      <c r="E20" s="8" t="s">
        <v>11</v>
      </c>
      <c r="F20" s="11">
        <v>1800</v>
      </c>
      <c r="G20" s="4"/>
      <c r="H20" s="4">
        <f t="shared" si="0"/>
        <v>0</v>
      </c>
      <c r="I20" s="2"/>
      <c r="J20" s="4">
        <f t="shared" si="1"/>
        <v>0</v>
      </c>
      <c r="K20" s="5">
        <f t="shared" si="2"/>
        <v>0</v>
      </c>
    </row>
    <row r="21" spans="1:11" ht="102">
      <c r="A21" s="2">
        <v>11</v>
      </c>
      <c r="B21" s="10" t="s">
        <v>188</v>
      </c>
      <c r="C21" s="9"/>
      <c r="D21" s="9"/>
      <c r="E21" s="8" t="s">
        <v>11</v>
      </c>
      <c r="F21" s="11">
        <v>20</v>
      </c>
      <c r="G21" s="4"/>
      <c r="H21" s="4">
        <f t="shared" si="0"/>
        <v>0</v>
      </c>
      <c r="I21" s="2"/>
      <c r="J21" s="4">
        <f t="shared" si="1"/>
        <v>0</v>
      </c>
      <c r="K21" s="5">
        <f t="shared" si="2"/>
        <v>0</v>
      </c>
    </row>
    <row r="22" spans="1:11" ht="15" thickBot="1">
      <c r="A22" s="1"/>
      <c r="B22" s="1"/>
      <c r="C22" s="1"/>
      <c r="D22" s="1"/>
      <c r="E22" s="173" t="s">
        <v>9</v>
      </c>
      <c r="F22" s="176"/>
      <c r="G22" s="177"/>
      <c r="H22" s="66">
        <f>SUM(H11:H21)</f>
        <v>0</v>
      </c>
      <c r="I22" s="67"/>
      <c r="J22" s="67"/>
      <c r="K22" s="66">
        <f>SUM(K11:K21)</f>
        <v>0</v>
      </c>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72"/>
      <c r="I25" s="172"/>
      <c r="J25" s="172"/>
      <c r="K25" s="6"/>
    </row>
    <row r="30" spans="1:11" ht="28.5" customHeight="1"/>
  </sheetData>
  <mergeCells count="17">
    <mergeCell ref="H25:J25"/>
    <mergeCell ref="F8:F9"/>
    <mergeCell ref="G8:G9"/>
    <mergeCell ref="H8:H9"/>
    <mergeCell ref="I8:J8"/>
    <mergeCell ref="E22:G2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3">
    <pageSetUpPr fitToPage="1"/>
  </sheetPr>
  <dimension ref="A1:K25"/>
  <sheetViews>
    <sheetView zoomScaleNormal="100" workbookViewId="0">
      <selection activeCell="B12" sqref="B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189</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74.75" customHeight="1">
      <c r="A11" s="2">
        <v>1</v>
      </c>
      <c r="B11" s="10" t="s">
        <v>193</v>
      </c>
      <c r="C11" s="9"/>
      <c r="D11" s="9"/>
      <c r="E11" s="8" t="s">
        <v>11</v>
      </c>
      <c r="F11" s="11">
        <v>10000</v>
      </c>
      <c r="G11" s="4"/>
      <c r="H11" s="4">
        <f t="shared" ref="H11:H16" si="0">ROUND(F11*G11,2)</f>
        <v>0</v>
      </c>
      <c r="I11" s="2"/>
      <c r="J11" s="4">
        <f t="shared" ref="J11:J16" si="1">+H11*I11%</f>
        <v>0</v>
      </c>
      <c r="K11" s="5">
        <f t="shared" ref="K11:K16" si="2">ROUND(H11+J11,2)</f>
        <v>0</v>
      </c>
    </row>
    <row r="12" spans="1:11" ht="39" customHeight="1">
      <c r="A12" s="55">
        <v>2</v>
      </c>
      <c r="B12" s="56" t="s">
        <v>611</v>
      </c>
      <c r="C12" s="57"/>
      <c r="D12" s="57"/>
      <c r="E12" s="58" t="s">
        <v>11</v>
      </c>
      <c r="F12" s="79">
        <v>9000</v>
      </c>
      <c r="G12" s="59"/>
      <c r="H12" s="59">
        <f t="shared" si="0"/>
        <v>0</v>
      </c>
      <c r="I12" s="55"/>
      <c r="J12" s="59">
        <f t="shared" si="1"/>
        <v>0</v>
      </c>
      <c r="K12" s="60">
        <f t="shared" si="2"/>
        <v>0</v>
      </c>
    </row>
    <row r="13" spans="1:11" ht="89.25">
      <c r="A13" s="2">
        <v>3</v>
      </c>
      <c r="B13" s="10" t="s">
        <v>194</v>
      </c>
      <c r="C13" s="9"/>
      <c r="D13" s="9"/>
      <c r="E13" s="8" t="s">
        <v>190</v>
      </c>
      <c r="F13" s="11">
        <v>1200</v>
      </c>
      <c r="G13" s="4"/>
      <c r="H13" s="4">
        <f t="shared" si="0"/>
        <v>0</v>
      </c>
      <c r="I13" s="2"/>
      <c r="J13" s="4">
        <f t="shared" si="1"/>
        <v>0</v>
      </c>
      <c r="K13" s="5">
        <f t="shared" si="2"/>
        <v>0</v>
      </c>
    </row>
    <row r="14" spans="1:11" ht="51">
      <c r="A14" s="2">
        <v>4</v>
      </c>
      <c r="B14" s="10" t="s">
        <v>191</v>
      </c>
      <c r="C14" s="9"/>
      <c r="D14" s="9"/>
      <c r="E14" s="8" t="s">
        <v>11</v>
      </c>
      <c r="F14" s="11">
        <v>14000</v>
      </c>
      <c r="G14" s="4"/>
      <c r="H14" s="4">
        <f t="shared" si="0"/>
        <v>0</v>
      </c>
      <c r="I14" s="2"/>
      <c r="J14" s="4">
        <f t="shared" si="1"/>
        <v>0</v>
      </c>
      <c r="K14" s="5">
        <f t="shared" si="2"/>
        <v>0</v>
      </c>
    </row>
    <row r="15" spans="1:11" ht="51">
      <c r="A15" s="2">
        <v>5</v>
      </c>
      <c r="B15" s="10" t="s">
        <v>192</v>
      </c>
      <c r="C15" s="9"/>
      <c r="D15" s="9"/>
      <c r="E15" s="8" t="s">
        <v>11</v>
      </c>
      <c r="F15" s="11">
        <v>6500</v>
      </c>
      <c r="G15" s="4"/>
      <c r="H15" s="4">
        <f t="shared" si="0"/>
        <v>0</v>
      </c>
      <c r="I15" s="2"/>
      <c r="J15" s="4">
        <f t="shared" si="1"/>
        <v>0</v>
      </c>
      <c r="K15" s="5">
        <f t="shared" si="2"/>
        <v>0</v>
      </c>
    </row>
    <row r="16" spans="1:11" ht="25.5">
      <c r="A16" s="2">
        <v>6</v>
      </c>
      <c r="B16" s="10" t="s">
        <v>195</v>
      </c>
      <c r="C16" s="9"/>
      <c r="D16" s="9"/>
      <c r="E16" s="8" t="s">
        <v>11</v>
      </c>
      <c r="F16" s="11">
        <v>2200</v>
      </c>
      <c r="G16" s="4"/>
      <c r="H16" s="4">
        <f t="shared" si="0"/>
        <v>0</v>
      </c>
      <c r="I16" s="2"/>
      <c r="J16" s="4">
        <f t="shared" si="1"/>
        <v>0</v>
      </c>
      <c r="K16" s="5">
        <f t="shared" si="2"/>
        <v>0</v>
      </c>
    </row>
    <row r="17" spans="1:11" ht="15" thickBot="1">
      <c r="A17" s="1"/>
      <c r="B17" s="1"/>
      <c r="C17" s="1"/>
      <c r="D17" s="1"/>
      <c r="E17" s="173" t="s">
        <v>9</v>
      </c>
      <c r="F17" s="176"/>
      <c r="G17" s="177"/>
      <c r="H17" s="66">
        <f>SUM(H11:H16)</f>
        <v>0</v>
      </c>
      <c r="I17" s="67"/>
      <c r="J17" s="67"/>
      <c r="K17" s="66">
        <f>SUM(K11:K16)</f>
        <v>0</v>
      </c>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72"/>
      <c r="I20" s="172"/>
      <c r="J20" s="172"/>
      <c r="K20" s="6"/>
    </row>
    <row r="25" spans="1:11" ht="41.25" customHeight="1"/>
  </sheetData>
  <mergeCells count="17">
    <mergeCell ref="H20:J20"/>
    <mergeCell ref="F8:F9"/>
    <mergeCell ref="G8:G9"/>
    <mergeCell ref="H8:H9"/>
    <mergeCell ref="I8:J8"/>
    <mergeCell ref="E17:G1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4">
    <pageSetUpPr fitToPage="1"/>
  </sheetPr>
  <dimension ref="A1:K20"/>
  <sheetViews>
    <sheetView workbookViewId="0">
      <selection activeCell="M37" sqref="M3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196</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02">
      <c r="A11" s="2">
        <v>1</v>
      </c>
      <c r="B11" s="10" t="s">
        <v>711</v>
      </c>
      <c r="C11" s="9"/>
      <c r="D11" s="9"/>
      <c r="E11" s="8" t="s">
        <v>43</v>
      </c>
      <c r="F11" s="11">
        <v>200</v>
      </c>
      <c r="G11" s="80"/>
      <c r="H11" s="4">
        <f>ROUND(F11*G11,2)</f>
        <v>0</v>
      </c>
      <c r="I11" s="2"/>
      <c r="J11" s="4">
        <f>+H11*I11%</f>
        <v>0</v>
      </c>
      <c r="K11" s="5">
        <f>ROUND(H11+J11,2)</f>
        <v>0</v>
      </c>
    </row>
    <row r="12" spans="1:11" ht="15" thickBot="1">
      <c r="A12" s="1"/>
      <c r="B12" s="26"/>
      <c r="C12" s="1"/>
      <c r="D12" s="1"/>
      <c r="E12" s="173" t="s">
        <v>9</v>
      </c>
      <c r="F12" s="176"/>
      <c r="G12" s="177"/>
      <c r="H12" s="66">
        <f>SUM(H11:H11)</f>
        <v>0</v>
      </c>
      <c r="I12" s="67"/>
      <c r="J12" s="67"/>
      <c r="K12" s="6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72"/>
      <c r="I15" s="172"/>
      <c r="J15" s="172"/>
      <c r="K15" s="6"/>
    </row>
    <row r="20" ht="38.25"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5">
    <pageSetUpPr fitToPage="1"/>
  </sheetPr>
  <dimension ref="A1:K25"/>
  <sheetViews>
    <sheetView topLeftCell="A3" workbookViewId="0">
      <selection activeCell="B14" sqref="B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197</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66">
      <c r="A11" s="2">
        <v>1</v>
      </c>
      <c r="B11" s="10" t="s">
        <v>701</v>
      </c>
      <c r="C11" s="9"/>
      <c r="D11" s="9"/>
      <c r="E11" s="8" t="s">
        <v>11</v>
      </c>
      <c r="F11" s="11">
        <v>6000</v>
      </c>
      <c r="G11" s="4"/>
      <c r="H11" s="4">
        <f t="shared" ref="H11:H16" si="0">ROUND(F11*G11,2)</f>
        <v>0</v>
      </c>
      <c r="I11" s="2"/>
      <c r="J11" s="4">
        <f>+H11*I11%</f>
        <v>0</v>
      </c>
      <c r="K11" s="5">
        <f>ROUND(H11+J11,2)</f>
        <v>0</v>
      </c>
    </row>
    <row r="12" spans="1:11" ht="38.25">
      <c r="A12" s="2">
        <v>2</v>
      </c>
      <c r="B12" s="10" t="s">
        <v>201</v>
      </c>
      <c r="C12" s="9"/>
      <c r="D12" s="9"/>
      <c r="E12" s="8" t="s">
        <v>11</v>
      </c>
      <c r="F12" s="11">
        <v>500</v>
      </c>
      <c r="G12" s="4"/>
      <c r="H12" s="4">
        <f t="shared" si="0"/>
        <v>0</v>
      </c>
      <c r="I12" s="2"/>
      <c r="J12" s="4">
        <f t="shared" ref="J12:J16" si="1">+H12*I12%</f>
        <v>0</v>
      </c>
      <c r="K12" s="5">
        <f t="shared" ref="K12:K16" si="2">ROUND(H12+J12,2)</f>
        <v>0</v>
      </c>
    </row>
    <row r="13" spans="1:11" ht="76.5">
      <c r="A13" s="2">
        <v>3</v>
      </c>
      <c r="B13" s="10" t="s">
        <v>198</v>
      </c>
      <c r="C13" s="9"/>
      <c r="D13" s="9"/>
      <c r="E13" s="8" t="s">
        <v>11</v>
      </c>
      <c r="F13" s="11">
        <v>3000</v>
      </c>
      <c r="G13" s="4"/>
      <c r="H13" s="4">
        <f t="shared" si="0"/>
        <v>0</v>
      </c>
      <c r="I13" s="2"/>
      <c r="J13" s="4">
        <f t="shared" si="1"/>
        <v>0</v>
      </c>
      <c r="K13" s="5">
        <f t="shared" si="2"/>
        <v>0</v>
      </c>
    </row>
    <row r="14" spans="1:11" ht="117">
      <c r="A14" s="2">
        <v>4</v>
      </c>
      <c r="B14" s="104" t="s">
        <v>712</v>
      </c>
      <c r="C14" s="9"/>
      <c r="D14" s="9"/>
      <c r="E14" s="8" t="s">
        <v>11</v>
      </c>
      <c r="F14" s="11">
        <v>4100</v>
      </c>
      <c r="G14" s="4"/>
      <c r="H14" s="4">
        <f t="shared" si="0"/>
        <v>0</v>
      </c>
      <c r="I14" s="2"/>
      <c r="J14" s="4">
        <f t="shared" si="1"/>
        <v>0</v>
      </c>
      <c r="K14" s="5">
        <f t="shared" si="2"/>
        <v>0</v>
      </c>
    </row>
    <row r="15" spans="1:11" ht="51">
      <c r="A15" s="2">
        <v>5</v>
      </c>
      <c r="B15" s="10" t="s">
        <v>199</v>
      </c>
      <c r="C15" s="9"/>
      <c r="D15" s="9"/>
      <c r="E15" s="8" t="s">
        <v>11</v>
      </c>
      <c r="F15" s="11">
        <v>100</v>
      </c>
      <c r="G15" s="4"/>
      <c r="H15" s="4">
        <f t="shared" si="0"/>
        <v>0</v>
      </c>
      <c r="I15" s="2"/>
      <c r="J15" s="4">
        <f t="shared" si="1"/>
        <v>0</v>
      </c>
      <c r="K15" s="5">
        <f t="shared" si="2"/>
        <v>0</v>
      </c>
    </row>
    <row r="16" spans="1:11" ht="51">
      <c r="A16" s="2">
        <v>6</v>
      </c>
      <c r="B16" s="10" t="s">
        <v>200</v>
      </c>
      <c r="C16" s="9"/>
      <c r="D16" s="9"/>
      <c r="E16" s="8" t="s">
        <v>11</v>
      </c>
      <c r="F16" s="11">
        <v>6000</v>
      </c>
      <c r="G16" s="4"/>
      <c r="H16" s="4">
        <f t="shared" si="0"/>
        <v>0</v>
      </c>
      <c r="I16" s="2"/>
      <c r="J16" s="4">
        <f t="shared" si="1"/>
        <v>0</v>
      </c>
      <c r="K16" s="5">
        <f t="shared" si="2"/>
        <v>0</v>
      </c>
    </row>
    <row r="17" spans="1:11" ht="15" thickBot="1">
      <c r="A17" s="1"/>
      <c r="B17" s="1"/>
      <c r="C17" s="1"/>
      <c r="D17" s="1"/>
      <c r="E17" s="173" t="s">
        <v>9</v>
      </c>
      <c r="F17" s="176"/>
      <c r="G17" s="177"/>
      <c r="H17" s="66">
        <f>SUM(H11:H16)</f>
        <v>0</v>
      </c>
      <c r="I17" s="67"/>
      <c r="J17" s="67"/>
      <c r="K17" s="66">
        <f>SUM(K11:K16)</f>
        <v>0</v>
      </c>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72"/>
      <c r="I20" s="172"/>
      <c r="J20" s="172"/>
      <c r="K20" s="6"/>
    </row>
    <row r="25" spans="1:11" ht="36.75" customHeight="1"/>
  </sheetData>
  <mergeCells count="17">
    <mergeCell ref="H20:J20"/>
    <mergeCell ref="F8:F9"/>
    <mergeCell ref="G8:G9"/>
    <mergeCell ref="H8:H9"/>
    <mergeCell ref="I8:J8"/>
    <mergeCell ref="E17:G1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16">
    <pageSetUpPr fitToPage="1"/>
  </sheetPr>
  <dimension ref="A1:K20"/>
  <sheetViews>
    <sheetView workbookViewId="0">
      <selection activeCell="M9" sqref="M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5" customWidth="1"/>
    <col min="11" max="11" width="10.75"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202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8.25">
      <c r="A11" s="2">
        <v>1</v>
      </c>
      <c r="B11" s="10" t="s">
        <v>203</v>
      </c>
      <c r="C11" s="9"/>
      <c r="D11" s="9"/>
      <c r="E11" s="8" t="s">
        <v>13</v>
      </c>
      <c r="F11" s="11">
        <v>50</v>
      </c>
      <c r="G11" s="80"/>
      <c r="H11" s="80">
        <f>ROUND(F11*G11,2)</f>
        <v>0</v>
      </c>
      <c r="I11" s="81"/>
      <c r="J11" s="80">
        <f>+H11*I11%</f>
        <v>0</v>
      </c>
      <c r="K11" s="82">
        <f>ROUND(H11+J11,2)</f>
        <v>0</v>
      </c>
    </row>
    <row r="12" spans="1:11" ht="15" thickBot="1">
      <c r="A12" s="1"/>
      <c r="B12" s="1"/>
      <c r="C12" s="1"/>
      <c r="D12" s="1"/>
      <c r="E12" s="173" t="s">
        <v>9</v>
      </c>
      <c r="F12" s="176"/>
      <c r="G12" s="177"/>
      <c r="H12" s="66">
        <f>SUM(H11:H11)</f>
        <v>0</v>
      </c>
      <c r="I12" s="67"/>
      <c r="J12" s="67"/>
      <c r="K12" s="6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72"/>
      <c r="I15" s="172"/>
      <c r="J15" s="172"/>
      <c r="K15" s="6"/>
    </row>
    <row r="16" spans="1:11">
      <c r="D16" s="72"/>
      <c r="E16" s="72"/>
      <c r="F16" s="72"/>
      <c r="G16" s="72"/>
    </row>
    <row r="20" ht="31.5"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7">
    <pageSetUpPr fitToPage="1"/>
  </sheetPr>
  <dimension ref="A1:K21"/>
  <sheetViews>
    <sheetView workbookViewId="0">
      <selection activeCell="M9" sqref="L9:M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4.25" customWidth="1"/>
    <col min="11" max="11" width="12.125"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204</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84.5" customHeight="1">
      <c r="A11" s="2">
        <v>1</v>
      </c>
      <c r="B11" s="10" t="s">
        <v>641</v>
      </c>
      <c r="C11" s="9"/>
      <c r="D11" s="9"/>
      <c r="E11" s="8" t="s">
        <v>11</v>
      </c>
      <c r="F11" s="11">
        <v>50</v>
      </c>
      <c r="G11" s="2"/>
      <c r="H11" s="4">
        <f t="shared" ref="H11:H12" si="0">ROUND(F11*G11,2)</f>
        <v>0</v>
      </c>
      <c r="I11" s="2"/>
      <c r="J11" s="4">
        <f>+H11*I11%</f>
        <v>0</v>
      </c>
      <c r="K11" s="5">
        <f>ROUND(H11+J11,2)</f>
        <v>0</v>
      </c>
    </row>
    <row r="12" spans="1:11" ht="158.25" customHeight="1">
      <c r="A12" s="2">
        <v>2</v>
      </c>
      <c r="B12" s="10" t="s">
        <v>650</v>
      </c>
      <c r="C12" s="9"/>
      <c r="D12" s="9"/>
      <c r="E12" s="8" t="s">
        <v>11</v>
      </c>
      <c r="F12" s="11">
        <v>400</v>
      </c>
      <c r="G12" s="2"/>
      <c r="H12" s="4">
        <f t="shared" si="0"/>
        <v>0</v>
      </c>
      <c r="I12" s="2"/>
      <c r="J12" s="4">
        <f t="shared" ref="J12" si="1">+H12*I12%</f>
        <v>0</v>
      </c>
      <c r="K12" s="5">
        <f t="shared" ref="K12" si="2">ROUND(H12+J12,2)</f>
        <v>0</v>
      </c>
    </row>
    <row r="13" spans="1:11" ht="15" thickBot="1">
      <c r="A13" s="1"/>
      <c r="B13" s="1"/>
      <c r="C13" s="1"/>
      <c r="D13" s="1"/>
      <c r="E13" s="173" t="s">
        <v>9</v>
      </c>
      <c r="F13" s="176"/>
      <c r="G13" s="177"/>
      <c r="H13" s="66">
        <f>SUM(H11:H12)</f>
        <v>0</v>
      </c>
      <c r="I13" s="67"/>
      <c r="J13" s="67"/>
      <c r="K13" s="66">
        <f>SUM(K11:K12)</f>
        <v>0</v>
      </c>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72"/>
      <c r="I16" s="172"/>
      <c r="J16" s="172"/>
      <c r="K16" s="6"/>
    </row>
    <row r="21" ht="31.5"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8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8">
    <pageSetUpPr fitToPage="1"/>
  </sheetPr>
  <dimension ref="A1:K20"/>
  <sheetViews>
    <sheetView workbookViewId="0">
      <selection activeCell="M9" sqref="M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612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98.25" customHeight="1">
      <c r="A11" s="2">
        <v>1</v>
      </c>
      <c r="B11" s="10" t="s">
        <v>651</v>
      </c>
      <c r="C11" s="9"/>
      <c r="D11" s="9"/>
      <c r="E11" s="8" t="s">
        <v>13</v>
      </c>
      <c r="F11" s="11">
        <v>250</v>
      </c>
      <c r="G11" s="80"/>
      <c r="H11" s="4">
        <f>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72"/>
      <c r="I15" s="172"/>
      <c r="J15" s="172"/>
      <c r="K15" s="6"/>
    </row>
    <row r="16" spans="1:11">
      <c r="B16" s="73"/>
    </row>
    <row r="20" ht="33"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usz19">
    <pageSetUpPr fitToPage="1"/>
  </sheetPr>
  <dimension ref="A1:K20"/>
  <sheetViews>
    <sheetView workbookViewId="0">
      <selection activeCell="A8" sqref="A8:K1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205</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12.25" customHeight="1">
      <c r="A11" s="2">
        <v>1</v>
      </c>
      <c r="B11" s="10" t="s">
        <v>702</v>
      </c>
      <c r="C11" s="9"/>
      <c r="D11" s="9"/>
      <c r="E11" s="8" t="s">
        <v>11</v>
      </c>
      <c r="F11" s="11">
        <v>10</v>
      </c>
      <c r="G11" s="2"/>
      <c r="H11" s="4">
        <f>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51"/>
      <c r="C15" s="1"/>
      <c r="D15" s="1"/>
      <c r="E15" s="1"/>
      <c r="F15" s="1"/>
      <c r="G15" s="1"/>
      <c r="H15" s="172"/>
      <c r="I15" s="172"/>
      <c r="J15" s="172"/>
      <c r="K15" s="6"/>
    </row>
    <row r="20" ht="36"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K21"/>
  <sheetViews>
    <sheetView zoomScaleNormal="100"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757</v>
      </c>
      <c r="B6" s="169"/>
      <c r="C6" s="169"/>
      <c r="D6" s="169"/>
      <c r="E6" s="169"/>
      <c r="F6" s="169"/>
      <c r="G6" s="169"/>
      <c r="H6" s="169"/>
      <c r="I6" s="169"/>
      <c r="J6" s="169"/>
      <c r="K6" s="169"/>
    </row>
    <row r="7" spans="1:11">
      <c r="A7" s="134"/>
      <c r="B7" s="134"/>
      <c r="C7" s="134"/>
      <c r="D7" s="134"/>
      <c r="E7" s="134"/>
      <c r="F7" s="134"/>
      <c r="G7" s="134"/>
      <c r="H7" s="134"/>
      <c r="I7" s="134"/>
      <c r="J7" s="134"/>
      <c r="K7" s="134"/>
    </row>
    <row r="8" spans="1:11" ht="14.25" customHeight="1">
      <c r="A8" s="183" t="s">
        <v>0</v>
      </c>
      <c r="B8" s="183" t="s">
        <v>1</v>
      </c>
      <c r="C8" s="180" t="s">
        <v>15</v>
      </c>
      <c r="D8" s="180" t="s">
        <v>14</v>
      </c>
      <c r="E8" s="183" t="s">
        <v>2</v>
      </c>
      <c r="F8" s="183" t="s">
        <v>3</v>
      </c>
      <c r="G8" s="180" t="s">
        <v>4</v>
      </c>
      <c r="H8" s="180" t="s">
        <v>5</v>
      </c>
      <c r="I8" s="185" t="s">
        <v>6</v>
      </c>
      <c r="J8" s="186"/>
      <c r="K8" s="180" t="s">
        <v>8</v>
      </c>
    </row>
    <row r="9" spans="1:11" ht="25.5">
      <c r="A9" s="184"/>
      <c r="B9" s="184"/>
      <c r="C9" s="181"/>
      <c r="D9" s="181"/>
      <c r="E9" s="184"/>
      <c r="F9" s="184"/>
      <c r="G9" s="181"/>
      <c r="H9" s="181"/>
      <c r="I9" s="156" t="s">
        <v>10</v>
      </c>
      <c r="J9" s="156" t="s">
        <v>7</v>
      </c>
      <c r="K9" s="181"/>
    </row>
    <row r="10" spans="1:11">
      <c r="A10" s="157">
        <v>1</v>
      </c>
      <c r="B10" s="158">
        <v>2</v>
      </c>
      <c r="C10" s="158">
        <v>3</v>
      </c>
      <c r="D10" s="158">
        <v>4</v>
      </c>
      <c r="E10" s="158">
        <v>5</v>
      </c>
      <c r="F10" s="158">
        <v>6</v>
      </c>
      <c r="G10" s="158">
        <v>7</v>
      </c>
      <c r="H10" s="158">
        <v>8</v>
      </c>
      <c r="I10" s="158">
        <v>9</v>
      </c>
      <c r="J10" s="158">
        <v>10</v>
      </c>
      <c r="K10" s="158">
        <v>11</v>
      </c>
    </row>
    <row r="11" spans="1:11" ht="262.5" customHeight="1">
      <c r="A11" s="2">
        <v>1</v>
      </c>
      <c r="B11" s="10" t="s">
        <v>78</v>
      </c>
      <c r="C11" s="9"/>
      <c r="D11" s="9"/>
      <c r="E11" s="8" t="s">
        <v>11</v>
      </c>
      <c r="F11" s="11">
        <v>2200</v>
      </c>
      <c r="G11" s="2"/>
      <c r="H11" s="4">
        <f>ROUND(F11*G11,2)</f>
        <v>0</v>
      </c>
      <c r="I11" s="2"/>
      <c r="J11" s="4">
        <f>+H11*I11%</f>
        <v>0</v>
      </c>
      <c r="K11" s="5">
        <f>ROUND(H11+J11,2)</f>
        <v>0</v>
      </c>
    </row>
    <row r="12" spans="1:11" ht="127.5">
      <c r="A12" s="2">
        <v>2</v>
      </c>
      <c r="B12" s="10" t="s">
        <v>17</v>
      </c>
      <c r="C12" s="9"/>
      <c r="D12" s="9"/>
      <c r="E12" s="8" t="s">
        <v>11</v>
      </c>
      <c r="F12" s="11">
        <v>150</v>
      </c>
      <c r="G12" s="2"/>
      <c r="H12" s="4">
        <f>ROUND(F12*G12,2)</f>
        <v>0</v>
      </c>
      <c r="I12" s="2"/>
      <c r="J12" s="4">
        <f>+H12*I12%</f>
        <v>0</v>
      </c>
      <c r="K12" s="5">
        <f>ROUND(H12+J12,2)</f>
        <v>0</v>
      </c>
    </row>
    <row r="13" spans="1:11" ht="15" thickBot="1">
      <c r="A13" s="1"/>
      <c r="B13" s="1"/>
      <c r="C13" s="1"/>
      <c r="D13" s="1"/>
      <c r="E13" s="173" t="s">
        <v>9</v>
      </c>
      <c r="F13" s="176"/>
      <c r="G13" s="177"/>
      <c r="H13" s="66">
        <f>SUM(H11:H12)</f>
        <v>0</v>
      </c>
      <c r="I13" s="67"/>
      <c r="J13" s="67"/>
      <c r="K13" s="66">
        <f>SUM(K11:K12)</f>
        <v>0</v>
      </c>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72"/>
      <c r="I16" s="172"/>
      <c r="J16" s="172"/>
      <c r="K16" s="6"/>
    </row>
    <row r="20" ht="9.75" customHeight="1"/>
    <row r="21" ht="41.25" customHeight="1"/>
  </sheetData>
  <mergeCells count="17">
    <mergeCell ref="A1:K1"/>
    <mergeCell ref="A2:K2"/>
    <mergeCell ref="A3:K3"/>
    <mergeCell ref="A6:K6"/>
    <mergeCell ref="K8:K9"/>
    <mergeCell ref="A5:K5"/>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20">
    <pageSetUpPr fitToPage="1"/>
  </sheetPr>
  <dimension ref="A1:K28"/>
  <sheetViews>
    <sheetView workbookViewId="0">
      <selection activeCell="A8" sqref="A8:K1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206</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5.5">
      <c r="A11" s="2">
        <v>1</v>
      </c>
      <c r="B11" s="10" t="s">
        <v>207</v>
      </c>
      <c r="C11" s="9"/>
      <c r="D11" s="9"/>
      <c r="E11" s="8" t="s">
        <v>11</v>
      </c>
      <c r="F11" s="11">
        <v>10</v>
      </c>
      <c r="G11" s="4"/>
      <c r="H11" s="4">
        <f t="shared" ref="H11:H18" si="0">ROUND(F11*G11,2)</f>
        <v>0</v>
      </c>
      <c r="I11" s="2"/>
      <c r="J11" s="4">
        <f>+H11*I11%</f>
        <v>0</v>
      </c>
      <c r="K11" s="5">
        <f>ROUND(H11+J11,2)</f>
        <v>0</v>
      </c>
    </row>
    <row r="12" spans="1:11" ht="25.5">
      <c r="A12" s="2">
        <v>2</v>
      </c>
      <c r="B12" s="10" t="s">
        <v>208</v>
      </c>
      <c r="C12" s="9"/>
      <c r="D12" s="9"/>
      <c r="E12" s="8" t="s">
        <v>11</v>
      </c>
      <c r="F12" s="11">
        <v>20</v>
      </c>
      <c r="G12" s="4"/>
      <c r="H12" s="4">
        <f t="shared" si="0"/>
        <v>0</v>
      </c>
      <c r="I12" s="2"/>
      <c r="J12" s="4">
        <f t="shared" ref="J12:J18" si="1">+H12*I12%</f>
        <v>0</v>
      </c>
      <c r="K12" s="5">
        <f t="shared" ref="K12:K18" si="2">ROUND(H12+J12,2)</f>
        <v>0</v>
      </c>
    </row>
    <row r="13" spans="1:11" ht="25.5">
      <c r="A13" s="2">
        <v>3</v>
      </c>
      <c r="B13" s="10" t="s">
        <v>209</v>
      </c>
      <c r="C13" s="9"/>
      <c r="D13" s="9"/>
      <c r="E13" s="8" t="s">
        <v>11</v>
      </c>
      <c r="F13" s="11">
        <v>150</v>
      </c>
      <c r="G13" s="4"/>
      <c r="H13" s="4">
        <f t="shared" si="0"/>
        <v>0</v>
      </c>
      <c r="I13" s="2"/>
      <c r="J13" s="4">
        <f t="shared" si="1"/>
        <v>0</v>
      </c>
      <c r="K13" s="5">
        <f t="shared" si="2"/>
        <v>0</v>
      </c>
    </row>
    <row r="14" spans="1:11" ht="25.5">
      <c r="A14" s="2">
        <v>4</v>
      </c>
      <c r="B14" s="10" t="s">
        <v>210</v>
      </c>
      <c r="C14" s="9"/>
      <c r="D14" s="9"/>
      <c r="E14" s="8" t="s">
        <v>11</v>
      </c>
      <c r="F14" s="11">
        <v>20</v>
      </c>
      <c r="G14" s="4"/>
      <c r="H14" s="4">
        <f t="shared" si="0"/>
        <v>0</v>
      </c>
      <c r="I14" s="2"/>
      <c r="J14" s="4">
        <f t="shared" si="1"/>
        <v>0</v>
      </c>
      <c r="K14" s="5">
        <f t="shared" si="2"/>
        <v>0</v>
      </c>
    </row>
    <row r="15" spans="1:11" ht="25.5">
      <c r="A15" s="2">
        <v>5</v>
      </c>
      <c r="B15" s="10" t="s">
        <v>211</v>
      </c>
      <c r="C15" s="9"/>
      <c r="D15" s="9"/>
      <c r="E15" s="8" t="s">
        <v>11</v>
      </c>
      <c r="F15" s="11">
        <v>200</v>
      </c>
      <c r="G15" s="4"/>
      <c r="H15" s="4">
        <f t="shared" si="0"/>
        <v>0</v>
      </c>
      <c r="I15" s="2"/>
      <c r="J15" s="4">
        <f t="shared" si="1"/>
        <v>0</v>
      </c>
      <c r="K15" s="5">
        <f t="shared" si="2"/>
        <v>0</v>
      </c>
    </row>
    <row r="16" spans="1:11" ht="25.5">
      <c r="A16" s="2">
        <v>6</v>
      </c>
      <c r="B16" s="10" t="s">
        <v>212</v>
      </c>
      <c r="C16" s="9"/>
      <c r="D16" s="9"/>
      <c r="E16" s="8" t="s">
        <v>11</v>
      </c>
      <c r="F16" s="11">
        <v>20</v>
      </c>
      <c r="G16" s="2"/>
      <c r="H16" s="4">
        <f t="shared" si="0"/>
        <v>0</v>
      </c>
      <c r="I16" s="2"/>
      <c r="J16" s="4">
        <f t="shared" si="1"/>
        <v>0</v>
      </c>
      <c r="K16" s="5">
        <f t="shared" si="2"/>
        <v>0</v>
      </c>
    </row>
    <row r="17" spans="1:11" ht="25.5">
      <c r="A17" s="2">
        <v>7</v>
      </c>
      <c r="B17" s="10" t="s">
        <v>213</v>
      </c>
      <c r="C17" s="9"/>
      <c r="D17" s="9"/>
      <c r="E17" s="8" t="s">
        <v>11</v>
      </c>
      <c r="F17" s="11">
        <v>300</v>
      </c>
      <c r="G17" s="4"/>
      <c r="H17" s="4">
        <f t="shared" si="0"/>
        <v>0</v>
      </c>
      <c r="I17" s="2"/>
      <c r="J17" s="4">
        <f t="shared" si="1"/>
        <v>0</v>
      </c>
      <c r="K17" s="5">
        <f t="shared" si="2"/>
        <v>0</v>
      </c>
    </row>
    <row r="18" spans="1:11" ht="51">
      <c r="A18" s="2">
        <v>8</v>
      </c>
      <c r="B18" s="10" t="s">
        <v>214</v>
      </c>
      <c r="C18" s="9"/>
      <c r="D18" s="9"/>
      <c r="E18" s="8" t="s">
        <v>11</v>
      </c>
      <c r="F18" s="11">
        <v>3200</v>
      </c>
      <c r="G18" s="2"/>
      <c r="H18" s="4">
        <f t="shared" si="0"/>
        <v>0</v>
      </c>
      <c r="I18" s="2"/>
      <c r="J18" s="4">
        <f t="shared" si="1"/>
        <v>0</v>
      </c>
      <c r="K18" s="5">
        <f t="shared" si="2"/>
        <v>0</v>
      </c>
    </row>
    <row r="19" spans="1:11" ht="15" thickBot="1">
      <c r="A19" s="1"/>
      <c r="B19" s="1"/>
      <c r="C19" s="1"/>
      <c r="D19" s="1"/>
      <c r="E19" s="173" t="s">
        <v>9</v>
      </c>
      <c r="F19" s="176"/>
      <c r="G19" s="177"/>
      <c r="H19" s="66">
        <f>SUM(H11:H18)</f>
        <v>0</v>
      </c>
      <c r="I19" s="67"/>
      <c r="J19" s="67"/>
      <c r="K19" s="66">
        <f>SUM(K11:K18)</f>
        <v>0</v>
      </c>
    </row>
    <row r="20" spans="1:11" ht="38.25">
      <c r="A20" s="1"/>
      <c r="B20" s="26" t="s">
        <v>217</v>
      </c>
      <c r="C20" s="1"/>
      <c r="D20" s="1"/>
      <c r="E20" s="20"/>
      <c r="F20" s="1"/>
      <c r="G20" s="1"/>
      <c r="H20" s="27"/>
      <c r="I20" s="1"/>
      <c r="J20" s="1"/>
      <c r="K20" s="27"/>
    </row>
    <row r="21" spans="1:11" ht="25.5">
      <c r="A21" s="1"/>
      <c r="B21" s="26" t="s">
        <v>215</v>
      </c>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72"/>
      <c r="I23" s="172"/>
      <c r="J23" s="172"/>
      <c r="K23" s="6"/>
    </row>
    <row r="28" spans="1:11" ht="33.75" customHeight="1"/>
  </sheetData>
  <mergeCells count="17">
    <mergeCell ref="H23:J23"/>
    <mergeCell ref="F8:F9"/>
    <mergeCell ref="G8:G9"/>
    <mergeCell ref="H8:H9"/>
    <mergeCell ref="I8:J8"/>
    <mergeCell ref="E19:G19"/>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usz21">
    <pageSetUpPr fitToPage="1"/>
  </sheetPr>
  <dimension ref="A1:K31"/>
  <sheetViews>
    <sheetView topLeftCell="A13" workbookViewId="0">
      <selection activeCell="B19" sqref="B1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216</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91.25">
      <c r="A11" s="2">
        <v>1</v>
      </c>
      <c r="B11" s="10" t="s">
        <v>230</v>
      </c>
      <c r="C11" s="9"/>
      <c r="D11" s="9"/>
      <c r="E11" s="8" t="s">
        <v>11</v>
      </c>
      <c r="F11" s="11">
        <v>200</v>
      </c>
      <c r="G11" s="4"/>
      <c r="H11" s="4">
        <f t="shared" ref="H11:H22" si="0">ROUND(F11*G11,2)</f>
        <v>0</v>
      </c>
      <c r="I11" s="2"/>
      <c r="J11" s="4">
        <f>+H11*I11%</f>
        <v>0</v>
      </c>
      <c r="K11" s="5">
        <f>ROUND(H11+J11,2)</f>
        <v>0</v>
      </c>
    </row>
    <row r="12" spans="1:11" ht="183" customHeight="1">
      <c r="A12" s="13">
        <v>2</v>
      </c>
      <c r="B12" s="14" t="s">
        <v>218</v>
      </c>
      <c r="C12" s="15"/>
      <c r="D12" s="15"/>
      <c r="E12" s="16"/>
      <c r="F12" s="17"/>
      <c r="G12" s="18"/>
      <c r="H12" s="18"/>
      <c r="I12" s="13"/>
      <c r="J12" s="18"/>
      <c r="K12" s="19"/>
    </row>
    <row r="13" spans="1:11">
      <c r="A13" s="2" t="s">
        <v>56</v>
      </c>
      <c r="B13" s="10" t="s">
        <v>219</v>
      </c>
      <c r="C13" s="9"/>
      <c r="D13" s="9"/>
      <c r="E13" s="8" t="s">
        <v>11</v>
      </c>
      <c r="F13" s="11">
        <v>1700</v>
      </c>
      <c r="G13" s="4"/>
      <c r="H13" s="4">
        <f t="shared" si="0"/>
        <v>0</v>
      </c>
      <c r="I13" s="2"/>
      <c r="J13" s="4">
        <f t="shared" ref="J13:J22" si="1">+H13*I13%</f>
        <v>0</v>
      </c>
      <c r="K13" s="5">
        <f t="shared" ref="K13:K22" si="2">ROUND(H13+J13,2)</f>
        <v>0</v>
      </c>
    </row>
    <row r="14" spans="1:11">
      <c r="A14" s="2" t="s">
        <v>57</v>
      </c>
      <c r="B14" s="10" t="s">
        <v>220</v>
      </c>
      <c r="C14" s="9"/>
      <c r="D14" s="9"/>
      <c r="E14" s="8" t="s">
        <v>11</v>
      </c>
      <c r="F14" s="11">
        <v>200</v>
      </c>
      <c r="G14" s="4"/>
      <c r="H14" s="4">
        <f t="shared" si="0"/>
        <v>0</v>
      </c>
      <c r="I14" s="2"/>
      <c r="J14" s="4">
        <f t="shared" si="1"/>
        <v>0</v>
      </c>
      <c r="K14" s="5">
        <f t="shared" si="2"/>
        <v>0</v>
      </c>
    </row>
    <row r="15" spans="1:11">
      <c r="A15" s="46" t="s">
        <v>58</v>
      </c>
      <c r="B15" s="10" t="s">
        <v>221</v>
      </c>
      <c r="C15" s="9"/>
      <c r="D15" s="9"/>
      <c r="E15" s="8" t="s">
        <v>11</v>
      </c>
      <c r="F15" s="11">
        <v>200</v>
      </c>
      <c r="G15" s="4"/>
      <c r="H15" s="4">
        <f t="shared" si="0"/>
        <v>0</v>
      </c>
      <c r="I15" s="2"/>
      <c r="J15" s="4">
        <f t="shared" si="1"/>
        <v>0</v>
      </c>
      <c r="K15" s="5">
        <f t="shared" si="2"/>
        <v>0</v>
      </c>
    </row>
    <row r="16" spans="1:11">
      <c r="A16" s="2" t="s">
        <v>59</v>
      </c>
      <c r="B16" s="10" t="s">
        <v>222</v>
      </c>
      <c r="C16" s="9"/>
      <c r="D16" s="9"/>
      <c r="E16" s="8" t="s">
        <v>11</v>
      </c>
      <c r="F16" s="11">
        <v>30</v>
      </c>
      <c r="G16" s="4"/>
      <c r="H16" s="4">
        <f t="shared" si="0"/>
        <v>0</v>
      </c>
      <c r="I16" s="2"/>
      <c r="J16" s="4">
        <f t="shared" si="1"/>
        <v>0</v>
      </c>
      <c r="K16" s="5">
        <f t="shared" si="2"/>
        <v>0</v>
      </c>
    </row>
    <row r="17" spans="1:11">
      <c r="A17" s="2" t="s">
        <v>60</v>
      </c>
      <c r="B17" s="10" t="s">
        <v>223</v>
      </c>
      <c r="C17" s="9"/>
      <c r="D17" s="9"/>
      <c r="E17" s="8" t="s">
        <v>11</v>
      </c>
      <c r="F17" s="11">
        <v>30</v>
      </c>
      <c r="G17" s="4"/>
      <c r="H17" s="4">
        <f t="shared" si="0"/>
        <v>0</v>
      </c>
      <c r="I17" s="2"/>
      <c r="J17" s="4">
        <f t="shared" si="1"/>
        <v>0</v>
      </c>
      <c r="K17" s="5">
        <f t="shared" si="2"/>
        <v>0</v>
      </c>
    </row>
    <row r="18" spans="1:11">
      <c r="A18" s="2" t="s">
        <v>573</v>
      </c>
      <c r="B18" s="10" t="s">
        <v>224</v>
      </c>
      <c r="C18" s="9"/>
      <c r="D18" s="9"/>
      <c r="E18" s="8" t="s">
        <v>11</v>
      </c>
      <c r="F18" s="11">
        <v>30</v>
      </c>
      <c r="G18" s="4"/>
      <c r="H18" s="4">
        <f t="shared" si="0"/>
        <v>0</v>
      </c>
      <c r="I18" s="2"/>
      <c r="J18" s="4">
        <f t="shared" si="1"/>
        <v>0</v>
      </c>
      <c r="K18" s="5">
        <f t="shared" si="2"/>
        <v>0</v>
      </c>
    </row>
    <row r="19" spans="1:11" ht="210" customHeight="1">
      <c r="A19" s="2">
        <v>3</v>
      </c>
      <c r="B19" s="14" t="s">
        <v>225</v>
      </c>
      <c r="C19" s="15"/>
      <c r="D19" s="15"/>
      <c r="E19" s="16"/>
      <c r="F19" s="17"/>
      <c r="G19" s="13"/>
      <c r="H19" s="18"/>
      <c r="I19" s="13"/>
      <c r="J19" s="18"/>
      <c r="K19" s="19"/>
    </row>
    <row r="20" spans="1:11">
      <c r="A20" s="2">
        <v>4</v>
      </c>
      <c r="B20" s="10" t="s">
        <v>226</v>
      </c>
      <c r="C20" s="9"/>
      <c r="D20" s="9"/>
      <c r="E20" s="8" t="s">
        <v>11</v>
      </c>
      <c r="F20" s="11">
        <v>10</v>
      </c>
      <c r="G20" s="4"/>
      <c r="H20" s="4">
        <f t="shared" si="0"/>
        <v>0</v>
      </c>
      <c r="I20" s="2"/>
      <c r="J20" s="4">
        <f t="shared" si="1"/>
        <v>0</v>
      </c>
      <c r="K20" s="5">
        <f t="shared" si="2"/>
        <v>0</v>
      </c>
    </row>
    <row r="21" spans="1:11">
      <c r="A21" s="46">
        <v>5</v>
      </c>
      <c r="B21" s="10" t="s">
        <v>227</v>
      </c>
      <c r="C21" s="9"/>
      <c r="D21" s="9"/>
      <c r="E21" s="8" t="s">
        <v>11</v>
      </c>
      <c r="F21" s="11">
        <v>10</v>
      </c>
      <c r="G21" s="4"/>
      <c r="H21" s="4">
        <f t="shared" si="0"/>
        <v>0</v>
      </c>
      <c r="I21" s="2"/>
      <c r="J21" s="4">
        <f t="shared" si="1"/>
        <v>0</v>
      </c>
      <c r="K21" s="5">
        <f t="shared" si="2"/>
        <v>0</v>
      </c>
    </row>
    <row r="22" spans="1:11">
      <c r="A22" s="2">
        <v>6</v>
      </c>
      <c r="B22" s="10" t="s">
        <v>228</v>
      </c>
      <c r="C22" s="9"/>
      <c r="D22" s="9"/>
      <c r="E22" s="8" t="s">
        <v>11</v>
      </c>
      <c r="F22" s="11">
        <v>10</v>
      </c>
      <c r="G22" s="4"/>
      <c r="H22" s="4">
        <f t="shared" si="0"/>
        <v>0</v>
      </c>
      <c r="I22" s="2"/>
      <c r="J22" s="4">
        <f t="shared" si="1"/>
        <v>0</v>
      </c>
      <c r="K22" s="5">
        <f t="shared" si="2"/>
        <v>0</v>
      </c>
    </row>
    <row r="23" spans="1:11" ht="15" thickBot="1">
      <c r="A23" s="1"/>
      <c r="B23" s="1"/>
      <c r="C23" s="1"/>
      <c r="D23" s="1"/>
      <c r="E23" s="173" t="s">
        <v>9</v>
      </c>
      <c r="F23" s="176"/>
      <c r="G23" s="177"/>
      <c r="H23" s="66">
        <f>SUM(H11:H22)</f>
        <v>0</v>
      </c>
      <c r="I23" s="67"/>
      <c r="J23" s="67"/>
      <c r="K23" s="66">
        <f>SUM(K11:K22)</f>
        <v>0</v>
      </c>
    </row>
    <row r="24" spans="1:11">
      <c r="A24" s="1"/>
      <c r="B24" s="26"/>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72"/>
      <c r="I26" s="172"/>
      <c r="J26" s="172"/>
      <c r="K26" s="6"/>
    </row>
    <row r="31" spans="1:11" ht="30" customHeight="1"/>
  </sheetData>
  <mergeCells count="17">
    <mergeCell ref="H26:J26"/>
    <mergeCell ref="F8:F9"/>
    <mergeCell ref="G8:G9"/>
    <mergeCell ref="H8:H9"/>
    <mergeCell ref="I8:J8"/>
    <mergeCell ref="E23:G2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2">
    <pageSetUpPr fitToPage="1"/>
  </sheetPr>
  <dimension ref="A1:K66"/>
  <sheetViews>
    <sheetView topLeftCell="A58" workbookViewId="0">
      <selection activeCell="B60" sqref="B6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229</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9">
        <v>2</v>
      </c>
      <c r="C10" s="158">
        <v>3</v>
      </c>
      <c r="D10" s="158">
        <v>4</v>
      </c>
      <c r="E10" s="158">
        <v>5</v>
      </c>
      <c r="F10" s="158">
        <v>6</v>
      </c>
      <c r="G10" s="158">
        <v>7</v>
      </c>
      <c r="H10" s="158">
        <v>8</v>
      </c>
      <c r="I10" s="158">
        <v>9</v>
      </c>
      <c r="J10" s="158">
        <v>10</v>
      </c>
      <c r="K10" s="158">
        <v>11</v>
      </c>
    </row>
    <row r="11" spans="1:11">
      <c r="A11" s="24">
        <v>1</v>
      </c>
      <c r="B11" s="29" t="s">
        <v>262</v>
      </c>
      <c r="C11" s="22"/>
      <c r="D11" s="9"/>
      <c r="E11" s="8" t="s">
        <v>13</v>
      </c>
      <c r="F11" s="11">
        <v>150</v>
      </c>
      <c r="G11" s="4"/>
      <c r="H11" s="4">
        <f t="shared" ref="H11:H56" si="0">ROUND(F11*G11,2)</f>
        <v>0</v>
      </c>
      <c r="I11" s="2"/>
      <c r="J11" s="4">
        <f>+H11*I11%</f>
        <v>0</v>
      </c>
      <c r="K11" s="5">
        <f>ROUND(H11+J11,2)</f>
        <v>0</v>
      </c>
    </row>
    <row r="12" spans="1:11">
      <c r="A12" s="24">
        <v>2</v>
      </c>
      <c r="B12" s="29" t="s">
        <v>574</v>
      </c>
      <c r="C12" s="22"/>
      <c r="D12" s="9"/>
      <c r="E12" s="8" t="s">
        <v>13</v>
      </c>
      <c r="F12" s="11">
        <v>150</v>
      </c>
      <c r="G12" s="4"/>
      <c r="H12" s="4">
        <f t="shared" si="0"/>
        <v>0</v>
      </c>
      <c r="I12" s="2"/>
      <c r="J12" s="4">
        <f t="shared" ref="J12:J45" si="1">+H12*I12%</f>
        <v>0</v>
      </c>
      <c r="K12" s="5">
        <f t="shared" ref="K12:K45" si="2">ROUND(H12+J12,2)</f>
        <v>0</v>
      </c>
    </row>
    <row r="13" spans="1:11">
      <c r="A13" s="24">
        <v>3</v>
      </c>
      <c r="B13" s="29" t="s">
        <v>231</v>
      </c>
      <c r="C13" s="22"/>
      <c r="D13" s="9"/>
      <c r="E13" s="8" t="s">
        <v>13</v>
      </c>
      <c r="F13" s="11">
        <v>150</v>
      </c>
      <c r="G13" s="4"/>
      <c r="H13" s="4">
        <f t="shared" si="0"/>
        <v>0</v>
      </c>
      <c r="I13" s="2"/>
      <c r="J13" s="4">
        <f t="shared" si="1"/>
        <v>0</v>
      </c>
      <c r="K13" s="5">
        <f t="shared" si="2"/>
        <v>0</v>
      </c>
    </row>
    <row r="14" spans="1:11">
      <c r="A14" s="24">
        <v>4</v>
      </c>
      <c r="B14" s="29" t="s">
        <v>232</v>
      </c>
      <c r="C14" s="22"/>
      <c r="D14" s="9"/>
      <c r="E14" s="8" t="s">
        <v>13</v>
      </c>
      <c r="F14" s="11">
        <v>300</v>
      </c>
      <c r="G14" s="4"/>
      <c r="H14" s="4">
        <f t="shared" si="0"/>
        <v>0</v>
      </c>
      <c r="I14" s="2"/>
      <c r="J14" s="4">
        <f t="shared" si="1"/>
        <v>0</v>
      </c>
      <c r="K14" s="5">
        <f t="shared" si="2"/>
        <v>0</v>
      </c>
    </row>
    <row r="15" spans="1:11">
      <c r="A15" s="24">
        <v>5</v>
      </c>
      <c r="B15" s="29" t="s">
        <v>233</v>
      </c>
      <c r="C15" s="22"/>
      <c r="D15" s="9"/>
      <c r="E15" s="8" t="s">
        <v>13</v>
      </c>
      <c r="F15" s="11">
        <v>200</v>
      </c>
      <c r="G15" s="4"/>
      <c r="H15" s="4">
        <f t="shared" si="0"/>
        <v>0</v>
      </c>
      <c r="I15" s="2"/>
      <c r="J15" s="4">
        <f t="shared" si="1"/>
        <v>0</v>
      </c>
      <c r="K15" s="5">
        <f t="shared" si="2"/>
        <v>0</v>
      </c>
    </row>
    <row r="16" spans="1:11">
      <c r="A16" s="24">
        <v>6</v>
      </c>
      <c r="B16" s="29" t="s">
        <v>234</v>
      </c>
      <c r="C16" s="22"/>
      <c r="D16" s="9"/>
      <c r="E16" s="8" t="s">
        <v>13</v>
      </c>
      <c r="F16" s="11">
        <v>150</v>
      </c>
      <c r="G16" s="4"/>
      <c r="H16" s="4">
        <f t="shared" si="0"/>
        <v>0</v>
      </c>
      <c r="I16" s="2"/>
      <c r="J16" s="4">
        <f t="shared" si="1"/>
        <v>0</v>
      </c>
      <c r="K16" s="5">
        <f t="shared" si="2"/>
        <v>0</v>
      </c>
    </row>
    <row r="17" spans="1:11">
      <c r="A17" s="24">
        <v>7</v>
      </c>
      <c r="B17" s="29" t="s">
        <v>235</v>
      </c>
      <c r="C17" s="22"/>
      <c r="D17" s="9"/>
      <c r="E17" s="8" t="s">
        <v>13</v>
      </c>
      <c r="F17" s="11">
        <v>700</v>
      </c>
      <c r="G17" s="4"/>
      <c r="H17" s="4">
        <f t="shared" si="0"/>
        <v>0</v>
      </c>
      <c r="I17" s="2"/>
      <c r="J17" s="4">
        <f t="shared" si="1"/>
        <v>0</v>
      </c>
      <c r="K17" s="5">
        <f t="shared" si="2"/>
        <v>0</v>
      </c>
    </row>
    <row r="18" spans="1:11" ht="25.5">
      <c r="A18" s="24">
        <v>8</v>
      </c>
      <c r="B18" s="28" t="s">
        <v>263</v>
      </c>
      <c r="C18" s="9"/>
      <c r="D18" s="9"/>
      <c r="E18" s="8" t="s">
        <v>13</v>
      </c>
      <c r="F18" s="11">
        <v>65</v>
      </c>
      <c r="G18" s="4"/>
      <c r="H18" s="4">
        <f t="shared" si="0"/>
        <v>0</v>
      </c>
      <c r="I18" s="2"/>
      <c r="J18" s="4">
        <f t="shared" si="1"/>
        <v>0</v>
      </c>
      <c r="K18" s="5">
        <f t="shared" si="2"/>
        <v>0</v>
      </c>
    </row>
    <row r="19" spans="1:11" ht="25.5">
      <c r="A19" s="24">
        <v>9</v>
      </c>
      <c r="B19" s="10" t="s">
        <v>264</v>
      </c>
      <c r="C19" s="9"/>
      <c r="D19" s="9"/>
      <c r="E19" s="8" t="s">
        <v>13</v>
      </c>
      <c r="F19" s="11">
        <v>65</v>
      </c>
      <c r="G19" s="4"/>
      <c r="H19" s="4">
        <f t="shared" si="0"/>
        <v>0</v>
      </c>
      <c r="I19" s="2"/>
      <c r="J19" s="4">
        <f t="shared" si="1"/>
        <v>0</v>
      </c>
      <c r="K19" s="5">
        <f t="shared" si="2"/>
        <v>0</v>
      </c>
    </row>
    <row r="20" spans="1:11" ht="51">
      <c r="A20" s="24">
        <v>10</v>
      </c>
      <c r="B20" s="10" t="s">
        <v>265</v>
      </c>
      <c r="C20" s="9"/>
      <c r="D20" s="9"/>
      <c r="E20" s="8" t="s">
        <v>11</v>
      </c>
      <c r="F20" s="11">
        <v>50</v>
      </c>
      <c r="G20" s="4"/>
      <c r="H20" s="4">
        <f t="shared" si="0"/>
        <v>0</v>
      </c>
      <c r="I20" s="2"/>
      <c r="J20" s="4">
        <f t="shared" si="1"/>
        <v>0</v>
      </c>
      <c r="K20" s="5">
        <f t="shared" si="2"/>
        <v>0</v>
      </c>
    </row>
    <row r="21" spans="1:11" ht="51">
      <c r="A21" s="24">
        <v>11</v>
      </c>
      <c r="B21" s="10" t="s">
        <v>266</v>
      </c>
      <c r="C21" s="9"/>
      <c r="D21" s="9"/>
      <c r="E21" s="8" t="s">
        <v>11</v>
      </c>
      <c r="F21" s="11">
        <v>20</v>
      </c>
      <c r="G21" s="4"/>
      <c r="H21" s="4">
        <f t="shared" si="0"/>
        <v>0</v>
      </c>
      <c r="I21" s="2"/>
      <c r="J21" s="4">
        <f t="shared" si="1"/>
        <v>0</v>
      </c>
      <c r="K21" s="5">
        <f t="shared" si="2"/>
        <v>0</v>
      </c>
    </row>
    <row r="22" spans="1:11" ht="51">
      <c r="A22" s="24">
        <v>12</v>
      </c>
      <c r="B22" s="10" t="s">
        <v>267</v>
      </c>
      <c r="C22" s="9"/>
      <c r="D22" s="9"/>
      <c r="E22" s="8" t="s">
        <v>11</v>
      </c>
      <c r="F22" s="11">
        <v>600</v>
      </c>
      <c r="G22" s="4"/>
      <c r="H22" s="4">
        <f t="shared" si="0"/>
        <v>0</v>
      </c>
      <c r="I22" s="2"/>
      <c r="J22" s="4">
        <f t="shared" si="1"/>
        <v>0</v>
      </c>
      <c r="K22" s="5">
        <f t="shared" si="2"/>
        <v>0</v>
      </c>
    </row>
    <row r="23" spans="1:11" ht="63.75">
      <c r="A23" s="24">
        <v>13</v>
      </c>
      <c r="B23" s="10" t="s">
        <v>268</v>
      </c>
      <c r="C23" s="9"/>
      <c r="D23" s="9"/>
      <c r="E23" s="8" t="s">
        <v>11</v>
      </c>
      <c r="F23" s="11">
        <v>120</v>
      </c>
      <c r="G23" s="4"/>
      <c r="H23" s="4">
        <f t="shared" si="0"/>
        <v>0</v>
      </c>
      <c r="I23" s="2"/>
      <c r="J23" s="4">
        <f t="shared" si="1"/>
        <v>0</v>
      </c>
      <c r="K23" s="5">
        <f t="shared" si="2"/>
        <v>0</v>
      </c>
    </row>
    <row r="24" spans="1:11" ht="63.75">
      <c r="A24" s="24">
        <v>14</v>
      </c>
      <c r="B24" s="10" t="s">
        <v>269</v>
      </c>
      <c r="C24" s="9"/>
      <c r="D24" s="9"/>
      <c r="E24" s="8" t="s">
        <v>11</v>
      </c>
      <c r="F24" s="11">
        <v>200</v>
      </c>
      <c r="G24" s="4"/>
      <c r="H24" s="4">
        <f t="shared" si="0"/>
        <v>0</v>
      </c>
      <c r="I24" s="2"/>
      <c r="J24" s="4">
        <f t="shared" si="1"/>
        <v>0</v>
      </c>
      <c r="K24" s="5">
        <f t="shared" si="2"/>
        <v>0</v>
      </c>
    </row>
    <row r="25" spans="1:11">
      <c r="A25" s="24">
        <v>15</v>
      </c>
      <c r="B25" s="10" t="s">
        <v>270</v>
      </c>
      <c r="C25" s="9"/>
      <c r="D25" s="9"/>
      <c r="E25" s="8" t="s">
        <v>11</v>
      </c>
      <c r="F25" s="11">
        <v>28000</v>
      </c>
      <c r="G25" s="4"/>
      <c r="H25" s="4">
        <f t="shared" si="0"/>
        <v>0</v>
      </c>
      <c r="I25" s="2"/>
      <c r="J25" s="4">
        <f t="shared" si="1"/>
        <v>0</v>
      </c>
      <c r="K25" s="5">
        <f t="shared" si="2"/>
        <v>0</v>
      </c>
    </row>
    <row r="26" spans="1:11">
      <c r="A26" s="24">
        <v>16</v>
      </c>
      <c r="B26" s="10" t="s">
        <v>271</v>
      </c>
      <c r="C26" s="9"/>
      <c r="D26" s="9"/>
      <c r="E26" s="8" t="s">
        <v>11</v>
      </c>
      <c r="F26" s="11">
        <v>34000</v>
      </c>
      <c r="G26" s="4"/>
      <c r="H26" s="4">
        <f t="shared" si="0"/>
        <v>0</v>
      </c>
      <c r="I26" s="2"/>
      <c r="J26" s="4">
        <f t="shared" si="1"/>
        <v>0</v>
      </c>
      <c r="K26" s="5">
        <f t="shared" si="2"/>
        <v>0</v>
      </c>
    </row>
    <row r="27" spans="1:11">
      <c r="A27" s="24">
        <v>17</v>
      </c>
      <c r="B27" s="10" t="s">
        <v>272</v>
      </c>
      <c r="C27" s="9"/>
      <c r="D27" s="9"/>
      <c r="E27" s="8" t="s">
        <v>11</v>
      </c>
      <c r="F27" s="11">
        <v>40000</v>
      </c>
      <c r="G27" s="4"/>
      <c r="H27" s="4">
        <f t="shared" si="0"/>
        <v>0</v>
      </c>
      <c r="I27" s="2"/>
      <c r="J27" s="4">
        <f t="shared" si="1"/>
        <v>0</v>
      </c>
      <c r="K27" s="5">
        <f t="shared" si="2"/>
        <v>0</v>
      </c>
    </row>
    <row r="28" spans="1:11">
      <c r="A28" s="24">
        <v>18</v>
      </c>
      <c r="B28" s="10" t="s">
        <v>273</v>
      </c>
      <c r="C28" s="9"/>
      <c r="D28" s="9"/>
      <c r="E28" s="8" t="s">
        <v>11</v>
      </c>
      <c r="F28" s="11">
        <v>42000</v>
      </c>
      <c r="G28" s="4"/>
      <c r="H28" s="4">
        <f t="shared" si="0"/>
        <v>0</v>
      </c>
      <c r="I28" s="2"/>
      <c r="J28" s="4">
        <f t="shared" si="1"/>
        <v>0</v>
      </c>
      <c r="K28" s="5">
        <f t="shared" si="2"/>
        <v>0</v>
      </c>
    </row>
    <row r="29" spans="1:11" ht="25.5">
      <c r="A29" s="24">
        <v>19</v>
      </c>
      <c r="B29" s="10" t="s">
        <v>236</v>
      </c>
      <c r="C29" s="9"/>
      <c r="D29" s="9"/>
      <c r="E29" s="8" t="s">
        <v>11</v>
      </c>
      <c r="F29" s="11">
        <v>900</v>
      </c>
      <c r="G29" s="4"/>
      <c r="H29" s="4">
        <f t="shared" si="0"/>
        <v>0</v>
      </c>
      <c r="I29" s="2"/>
      <c r="J29" s="4">
        <f t="shared" si="1"/>
        <v>0</v>
      </c>
      <c r="K29" s="5">
        <f t="shared" si="2"/>
        <v>0</v>
      </c>
    </row>
    <row r="30" spans="1:11" ht="25.5">
      <c r="A30" s="24">
        <v>20</v>
      </c>
      <c r="B30" s="10" t="s">
        <v>237</v>
      </c>
      <c r="C30" s="9"/>
      <c r="D30" s="9"/>
      <c r="E30" s="8" t="s">
        <v>11</v>
      </c>
      <c r="F30" s="11">
        <v>5000</v>
      </c>
      <c r="G30" s="4"/>
      <c r="H30" s="4">
        <f t="shared" si="0"/>
        <v>0</v>
      </c>
      <c r="I30" s="2"/>
      <c r="J30" s="4">
        <f t="shared" si="1"/>
        <v>0</v>
      </c>
      <c r="K30" s="5">
        <f t="shared" si="2"/>
        <v>0</v>
      </c>
    </row>
    <row r="31" spans="1:11" ht="89.25">
      <c r="A31" s="24">
        <v>21</v>
      </c>
      <c r="B31" s="10" t="s">
        <v>238</v>
      </c>
      <c r="C31" s="9"/>
      <c r="D31" s="9"/>
      <c r="E31" s="8" t="s">
        <v>11</v>
      </c>
      <c r="F31" s="11">
        <v>6000</v>
      </c>
      <c r="G31" s="4"/>
      <c r="H31" s="4">
        <f t="shared" si="0"/>
        <v>0</v>
      </c>
      <c r="I31" s="2"/>
      <c r="J31" s="4">
        <f t="shared" si="1"/>
        <v>0</v>
      </c>
      <c r="K31" s="5">
        <f t="shared" si="2"/>
        <v>0</v>
      </c>
    </row>
    <row r="32" spans="1:11" ht="76.5">
      <c r="A32" s="24">
        <v>22</v>
      </c>
      <c r="B32" s="10" t="s">
        <v>274</v>
      </c>
      <c r="C32" s="9"/>
      <c r="D32" s="9"/>
      <c r="E32" s="8" t="s">
        <v>11</v>
      </c>
      <c r="F32" s="11">
        <v>4000</v>
      </c>
      <c r="G32" s="4"/>
      <c r="H32" s="4">
        <f t="shared" si="0"/>
        <v>0</v>
      </c>
      <c r="I32" s="2"/>
      <c r="J32" s="4">
        <f t="shared" si="1"/>
        <v>0</v>
      </c>
      <c r="K32" s="5">
        <f t="shared" si="2"/>
        <v>0</v>
      </c>
    </row>
    <row r="33" spans="1:11" ht="102">
      <c r="A33" s="24">
        <v>23</v>
      </c>
      <c r="B33" s="10" t="s">
        <v>275</v>
      </c>
      <c r="C33" s="9"/>
      <c r="D33" s="9"/>
      <c r="E33" s="8" t="s">
        <v>11</v>
      </c>
      <c r="F33" s="11">
        <v>8600</v>
      </c>
      <c r="G33" s="4"/>
      <c r="H33" s="4">
        <f t="shared" si="0"/>
        <v>0</v>
      </c>
      <c r="I33" s="2"/>
      <c r="J33" s="4">
        <f t="shared" si="1"/>
        <v>0</v>
      </c>
      <c r="K33" s="5">
        <f t="shared" si="2"/>
        <v>0</v>
      </c>
    </row>
    <row r="34" spans="1:11" ht="51">
      <c r="A34" s="24">
        <v>24</v>
      </c>
      <c r="B34" s="10" t="s">
        <v>239</v>
      </c>
      <c r="C34" s="9"/>
      <c r="D34" s="9"/>
      <c r="E34" s="8" t="s">
        <v>11</v>
      </c>
      <c r="F34" s="11">
        <v>140</v>
      </c>
      <c r="G34" s="4"/>
      <c r="H34" s="4">
        <f t="shared" si="0"/>
        <v>0</v>
      </c>
      <c r="I34" s="2"/>
      <c r="J34" s="4">
        <f t="shared" si="1"/>
        <v>0</v>
      </c>
      <c r="K34" s="5">
        <f t="shared" si="2"/>
        <v>0</v>
      </c>
    </row>
    <row r="35" spans="1:11">
      <c r="A35" s="24">
        <v>25</v>
      </c>
      <c r="B35" s="10" t="s">
        <v>240</v>
      </c>
      <c r="C35" s="9"/>
      <c r="D35" s="9"/>
      <c r="E35" s="8" t="s">
        <v>11</v>
      </c>
      <c r="F35" s="11">
        <v>1800</v>
      </c>
      <c r="G35" s="4"/>
      <c r="H35" s="4">
        <f t="shared" si="0"/>
        <v>0</v>
      </c>
      <c r="I35" s="2"/>
      <c r="J35" s="4">
        <f t="shared" si="1"/>
        <v>0</v>
      </c>
      <c r="K35" s="5">
        <f t="shared" si="2"/>
        <v>0</v>
      </c>
    </row>
    <row r="36" spans="1:11" ht="25.5">
      <c r="A36" s="24">
        <v>26</v>
      </c>
      <c r="B36" s="10" t="s">
        <v>241</v>
      </c>
      <c r="C36" s="9"/>
      <c r="D36" s="9"/>
      <c r="E36" s="8" t="s">
        <v>11</v>
      </c>
      <c r="F36" s="11">
        <v>3000</v>
      </c>
      <c r="G36" s="4"/>
      <c r="H36" s="4">
        <f t="shared" si="0"/>
        <v>0</v>
      </c>
      <c r="I36" s="2"/>
      <c r="J36" s="4">
        <f t="shared" si="1"/>
        <v>0</v>
      </c>
      <c r="K36" s="5">
        <f t="shared" si="2"/>
        <v>0</v>
      </c>
    </row>
    <row r="37" spans="1:11" ht="25.5">
      <c r="A37" s="24">
        <v>27</v>
      </c>
      <c r="B37" s="10" t="s">
        <v>242</v>
      </c>
      <c r="C37" s="9"/>
      <c r="D37" s="9"/>
      <c r="E37" s="8" t="s">
        <v>11</v>
      </c>
      <c r="F37" s="11">
        <v>3000</v>
      </c>
      <c r="G37" s="4"/>
      <c r="H37" s="4">
        <f t="shared" si="0"/>
        <v>0</v>
      </c>
      <c r="I37" s="2"/>
      <c r="J37" s="4">
        <f t="shared" si="1"/>
        <v>0</v>
      </c>
      <c r="K37" s="5">
        <f t="shared" si="2"/>
        <v>0</v>
      </c>
    </row>
    <row r="38" spans="1:11" ht="38.25">
      <c r="A38" s="24">
        <v>28</v>
      </c>
      <c r="B38" s="10" t="s">
        <v>243</v>
      </c>
      <c r="C38" s="9"/>
      <c r="D38" s="9"/>
      <c r="E38" s="8" t="s">
        <v>11</v>
      </c>
      <c r="F38" s="11">
        <v>600</v>
      </c>
      <c r="G38" s="4"/>
      <c r="H38" s="4">
        <f t="shared" si="0"/>
        <v>0</v>
      </c>
      <c r="I38" s="2"/>
      <c r="J38" s="4">
        <f t="shared" si="1"/>
        <v>0</v>
      </c>
      <c r="K38" s="5">
        <f t="shared" si="2"/>
        <v>0</v>
      </c>
    </row>
    <row r="39" spans="1:11" ht="25.5">
      <c r="A39" s="24">
        <v>29</v>
      </c>
      <c r="B39" s="10" t="s">
        <v>244</v>
      </c>
      <c r="C39" s="9"/>
      <c r="D39" s="9"/>
      <c r="E39" s="8" t="s">
        <v>11</v>
      </c>
      <c r="F39" s="11">
        <v>250</v>
      </c>
      <c r="G39" s="4"/>
      <c r="H39" s="4">
        <f t="shared" si="0"/>
        <v>0</v>
      </c>
      <c r="I39" s="2"/>
      <c r="J39" s="4">
        <f t="shared" si="1"/>
        <v>0</v>
      </c>
      <c r="K39" s="5">
        <f t="shared" si="2"/>
        <v>0</v>
      </c>
    </row>
    <row r="40" spans="1:11" ht="89.25">
      <c r="A40" s="24">
        <v>30</v>
      </c>
      <c r="B40" s="10" t="s">
        <v>245</v>
      </c>
      <c r="C40" s="9"/>
      <c r="D40" s="9"/>
      <c r="E40" s="8" t="s">
        <v>11</v>
      </c>
      <c r="F40" s="11">
        <v>10000</v>
      </c>
      <c r="G40" s="4"/>
      <c r="H40" s="4">
        <f t="shared" si="0"/>
        <v>0</v>
      </c>
      <c r="I40" s="2"/>
      <c r="J40" s="4">
        <f t="shared" si="1"/>
        <v>0</v>
      </c>
      <c r="K40" s="5">
        <f t="shared" si="2"/>
        <v>0</v>
      </c>
    </row>
    <row r="41" spans="1:11" ht="51">
      <c r="A41" s="24">
        <v>31</v>
      </c>
      <c r="B41" s="14" t="s">
        <v>246</v>
      </c>
      <c r="C41" s="15"/>
      <c r="D41" s="15"/>
      <c r="E41" s="16"/>
      <c r="F41" s="17"/>
      <c r="G41" s="18"/>
      <c r="H41" s="18"/>
      <c r="I41" s="13"/>
      <c r="J41" s="18"/>
      <c r="K41" s="19"/>
    </row>
    <row r="42" spans="1:11">
      <c r="A42" s="2" t="s">
        <v>614</v>
      </c>
      <c r="B42" s="10" t="s">
        <v>247</v>
      </c>
      <c r="C42" s="9"/>
      <c r="D42" s="9"/>
      <c r="E42" s="8" t="s">
        <v>13</v>
      </c>
      <c r="F42" s="11">
        <v>50</v>
      </c>
      <c r="G42" s="4"/>
      <c r="H42" s="4">
        <f t="shared" si="0"/>
        <v>0</v>
      </c>
      <c r="I42" s="2"/>
      <c r="J42" s="4">
        <f t="shared" si="1"/>
        <v>0</v>
      </c>
      <c r="K42" s="5">
        <f t="shared" si="2"/>
        <v>0</v>
      </c>
    </row>
    <row r="43" spans="1:11">
      <c r="A43" s="2" t="s">
        <v>615</v>
      </c>
      <c r="B43" s="10" t="s">
        <v>248</v>
      </c>
      <c r="C43" s="9"/>
      <c r="D43" s="9"/>
      <c r="E43" s="8" t="s">
        <v>13</v>
      </c>
      <c r="F43" s="11">
        <v>10</v>
      </c>
      <c r="G43" s="4"/>
      <c r="H43" s="4">
        <f t="shared" si="0"/>
        <v>0</v>
      </c>
      <c r="I43" s="2"/>
      <c r="J43" s="4">
        <f t="shared" si="1"/>
        <v>0</v>
      </c>
      <c r="K43" s="5">
        <f t="shared" si="2"/>
        <v>0</v>
      </c>
    </row>
    <row r="44" spans="1:11">
      <c r="A44" s="2" t="s">
        <v>616</v>
      </c>
      <c r="B44" s="10" t="s">
        <v>249</v>
      </c>
      <c r="C44" s="9"/>
      <c r="D44" s="9"/>
      <c r="E44" s="8" t="s">
        <v>13</v>
      </c>
      <c r="F44" s="11">
        <v>40</v>
      </c>
      <c r="G44" s="4"/>
      <c r="H44" s="4">
        <f t="shared" si="0"/>
        <v>0</v>
      </c>
      <c r="I44" s="2"/>
      <c r="J44" s="4">
        <f t="shared" si="1"/>
        <v>0</v>
      </c>
      <c r="K44" s="5">
        <f t="shared" si="2"/>
        <v>0</v>
      </c>
    </row>
    <row r="45" spans="1:11">
      <c r="A45" s="2" t="s">
        <v>617</v>
      </c>
      <c r="B45" s="10" t="s">
        <v>250</v>
      </c>
      <c r="C45" s="9"/>
      <c r="D45" s="9"/>
      <c r="E45" s="8" t="s">
        <v>13</v>
      </c>
      <c r="F45" s="11">
        <v>15</v>
      </c>
      <c r="G45" s="4"/>
      <c r="H45" s="4">
        <f t="shared" si="0"/>
        <v>0</v>
      </c>
      <c r="I45" s="2"/>
      <c r="J45" s="4">
        <f t="shared" si="1"/>
        <v>0</v>
      </c>
      <c r="K45" s="5">
        <f t="shared" si="2"/>
        <v>0</v>
      </c>
    </row>
    <row r="46" spans="1:11" ht="51">
      <c r="A46" s="13">
        <v>32</v>
      </c>
      <c r="B46" s="14" t="s">
        <v>251</v>
      </c>
      <c r="C46" s="15"/>
      <c r="D46" s="15"/>
      <c r="E46" s="16"/>
      <c r="F46" s="17"/>
      <c r="G46" s="18"/>
      <c r="H46" s="18"/>
      <c r="I46" s="13"/>
      <c r="J46" s="18"/>
      <c r="K46" s="19"/>
    </row>
    <row r="47" spans="1:11">
      <c r="A47" s="2" t="s">
        <v>618</v>
      </c>
      <c r="B47" s="10" t="s">
        <v>252</v>
      </c>
      <c r="C47" s="9"/>
      <c r="D47" s="9"/>
      <c r="E47" s="8" t="s">
        <v>13</v>
      </c>
      <c r="F47" s="11">
        <v>20</v>
      </c>
      <c r="G47" s="4"/>
      <c r="H47" s="4">
        <f t="shared" si="0"/>
        <v>0</v>
      </c>
      <c r="I47" s="2"/>
      <c r="J47" s="4">
        <f t="shared" ref="J47:J56" si="3">+H47*I47%</f>
        <v>0</v>
      </c>
      <c r="K47" s="5">
        <f t="shared" ref="K47:K56" si="4">ROUND(H47+J47,2)</f>
        <v>0</v>
      </c>
    </row>
    <row r="48" spans="1:11">
      <c r="A48" s="2" t="s">
        <v>619</v>
      </c>
      <c r="B48" s="10" t="s">
        <v>253</v>
      </c>
      <c r="C48" s="9"/>
      <c r="D48" s="9"/>
      <c r="E48" s="8" t="s">
        <v>13</v>
      </c>
      <c r="F48" s="11">
        <v>2</v>
      </c>
      <c r="G48" s="4"/>
      <c r="H48" s="4">
        <f t="shared" si="0"/>
        <v>0</v>
      </c>
      <c r="I48" s="2"/>
      <c r="J48" s="4">
        <f t="shared" si="3"/>
        <v>0</v>
      </c>
      <c r="K48" s="5">
        <f t="shared" si="4"/>
        <v>0</v>
      </c>
    </row>
    <row r="49" spans="1:11">
      <c r="A49" s="2" t="s">
        <v>620</v>
      </c>
      <c r="B49" s="10" t="s">
        <v>254</v>
      </c>
      <c r="C49" s="9"/>
      <c r="D49" s="9"/>
      <c r="E49" s="8" t="s">
        <v>13</v>
      </c>
      <c r="F49" s="11">
        <v>5</v>
      </c>
      <c r="G49" s="4"/>
      <c r="H49" s="4">
        <f t="shared" si="0"/>
        <v>0</v>
      </c>
      <c r="I49" s="2"/>
      <c r="J49" s="4">
        <f t="shared" si="3"/>
        <v>0</v>
      </c>
      <c r="K49" s="5">
        <f t="shared" si="4"/>
        <v>0</v>
      </c>
    </row>
    <row r="50" spans="1:11">
      <c r="A50" s="2" t="s">
        <v>621</v>
      </c>
      <c r="B50" s="10" t="s">
        <v>255</v>
      </c>
      <c r="C50" s="9"/>
      <c r="D50" s="9"/>
      <c r="E50" s="8" t="s">
        <v>13</v>
      </c>
      <c r="F50" s="11">
        <v>30</v>
      </c>
      <c r="G50" s="4"/>
      <c r="H50" s="4">
        <f t="shared" si="0"/>
        <v>0</v>
      </c>
      <c r="I50" s="2"/>
      <c r="J50" s="4">
        <f t="shared" si="3"/>
        <v>0</v>
      </c>
      <c r="K50" s="5">
        <f t="shared" si="4"/>
        <v>0</v>
      </c>
    </row>
    <row r="51" spans="1:11">
      <c r="A51" s="2" t="s">
        <v>622</v>
      </c>
      <c r="B51" s="10" t="s">
        <v>256</v>
      </c>
      <c r="C51" s="9"/>
      <c r="D51" s="9"/>
      <c r="E51" s="8" t="s">
        <v>13</v>
      </c>
      <c r="F51" s="11">
        <v>5</v>
      </c>
      <c r="G51" s="4"/>
      <c r="H51" s="4">
        <f t="shared" si="0"/>
        <v>0</v>
      </c>
      <c r="I51" s="2"/>
      <c r="J51" s="4">
        <f t="shared" si="3"/>
        <v>0</v>
      </c>
      <c r="K51" s="5">
        <f t="shared" si="4"/>
        <v>0</v>
      </c>
    </row>
    <row r="52" spans="1:11">
      <c r="A52" s="2">
        <v>33</v>
      </c>
      <c r="B52" s="10" t="s">
        <v>257</v>
      </c>
      <c r="C52" s="9"/>
      <c r="D52" s="9"/>
      <c r="E52" s="8" t="s">
        <v>11</v>
      </c>
      <c r="F52" s="11">
        <v>5</v>
      </c>
      <c r="G52" s="4"/>
      <c r="H52" s="4">
        <f t="shared" si="0"/>
        <v>0</v>
      </c>
      <c r="I52" s="2"/>
      <c r="J52" s="4">
        <f t="shared" si="3"/>
        <v>0</v>
      </c>
      <c r="K52" s="5">
        <f t="shared" si="4"/>
        <v>0</v>
      </c>
    </row>
    <row r="53" spans="1:11">
      <c r="A53" s="2">
        <v>34</v>
      </c>
      <c r="B53" s="10" t="s">
        <v>258</v>
      </c>
      <c r="C53" s="9"/>
      <c r="D53" s="9"/>
      <c r="E53" s="8" t="s">
        <v>11</v>
      </c>
      <c r="F53" s="11">
        <v>5</v>
      </c>
      <c r="G53" s="4"/>
      <c r="H53" s="4">
        <f t="shared" si="0"/>
        <v>0</v>
      </c>
      <c r="I53" s="2"/>
      <c r="J53" s="4">
        <f t="shared" si="3"/>
        <v>0</v>
      </c>
      <c r="K53" s="5">
        <f t="shared" si="4"/>
        <v>0</v>
      </c>
    </row>
    <row r="54" spans="1:11" ht="38.25">
      <c r="A54" s="2">
        <v>35</v>
      </c>
      <c r="B54" s="10" t="s">
        <v>259</v>
      </c>
      <c r="C54" s="9"/>
      <c r="D54" s="9"/>
      <c r="E54" s="8" t="s">
        <v>13</v>
      </c>
      <c r="F54" s="11">
        <v>25</v>
      </c>
      <c r="G54" s="4"/>
      <c r="H54" s="4">
        <f t="shared" si="0"/>
        <v>0</v>
      </c>
      <c r="I54" s="2"/>
      <c r="J54" s="4">
        <f t="shared" si="3"/>
        <v>0</v>
      </c>
      <c r="K54" s="5">
        <f t="shared" si="4"/>
        <v>0</v>
      </c>
    </row>
    <row r="55" spans="1:11" ht="204">
      <c r="A55" s="2">
        <v>36</v>
      </c>
      <c r="B55" s="10" t="s">
        <v>276</v>
      </c>
      <c r="C55" s="9"/>
      <c r="D55" s="9"/>
      <c r="E55" s="8" t="s">
        <v>11</v>
      </c>
      <c r="F55" s="11">
        <v>1200</v>
      </c>
      <c r="G55" s="4"/>
      <c r="H55" s="4">
        <f t="shared" si="0"/>
        <v>0</v>
      </c>
      <c r="I55" s="2"/>
      <c r="J55" s="4">
        <f t="shared" si="3"/>
        <v>0</v>
      </c>
      <c r="K55" s="5">
        <f t="shared" si="4"/>
        <v>0</v>
      </c>
    </row>
    <row r="56" spans="1:11" ht="25.5">
      <c r="A56" s="2">
        <v>37</v>
      </c>
      <c r="B56" s="10" t="s">
        <v>260</v>
      </c>
      <c r="C56" s="9"/>
      <c r="D56" s="9"/>
      <c r="E56" s="8" t="s">
        <v>11</v>
      </c>
      <c r="F56" s="11">
        <v>40</v>
      </c>
      <c r="G56" s="4"/>
      <c r="H56" s="4">
        <f t="shared" si="0"/>
        <v>0</v>
      </c>
      <c r="I56" s="2"/>
      <c r="J56" s="4">
        <f t="shared" si="3"/>
        <v>0</v>
      </c>
      <c r="K56" s="5">
        <f t="shared" si="4"/>
        <v>0</v>
      </c>
    </row>
    <row r="57" spans="1:11" ht="128.25" thickBot="1">
      <c r="A57" s="2">
        <v>38</v>
      </c>
      <c r="B57" s="10" t="s">
        <v>357</v>
      </c>
      <c r="C57" s="9"/>
      <c r="D57" s="9"/>
      <c r="E57" s="64" t="s">
        <v>11</v>
      </c>
      <c r="F57" s="83">
        <v>600</v>
      </c>
      <c r="G57" s="53"/>
      <c r="H57" s="53">
        <f>ROUND(F57*G57,2)</f>
        <v>0</v>
      </c>
      <c r="I57" s="2"/>
      <c r="J57" s="4">
        <f>+H57*I57%</f>
        <v>0</v>
      </c>
      <c r="K57" s="54">
        <f>ROUND(H57+J57,2)</f>
        <v>0</v>
      </c>
    </row>
    <row r="58" spans="1:11" ht="15" thickBot="1">
      <c r="A58" s="61"/>
      <c r="B58" s="62"/>
      <c r="C58" s="63"/>
      <c r="D58" s="63"/>
      <c r="E58" s="204" t="s">
        <v>9</v>
      </c>
      <c r="F58" s="204"/>
      <c r="G58" s="205"/>
      <c r="H58" s="68">
        <f>SUM(H11:H57)</f>
        <v>0</v>
      </c>
      <c r="I58" s="69"/>
      <c r="J58" s="69"/>
      <c r="K58" s="70">
        <f>SUM(K11:K57)</f>
        <v>0</v>
      </c>
    </row>
    <row r="59" spans="1:11">
      <c r="A59" s="1"/>
      <c r="B59" s="26"/>
      <c r="C59" s="1"/>
      <c r="D59" s="1"/>
      <c r="E59" s="1"/>
      <c r="F59" s="1"/>
      <c r="G59" s="1"/>
      <c r="H59" s="1"/>
      <c r="I59" s="1"/>
      <c r="J59" s="1"/>
      <c r="K59" s="1"/>
    </row>
    <row r="60" spans="1:11" ht="369.75">
      <c r="A60" s="1"/>
      <c r="B60" s="26" t="s">
        <v>624</v>
      </c>
      <c r="C60" s="1"/>
      <c r="D60" s="1"/>
      <c r="E60" s="1"/>
      <c r="F60" s="1"/>
      <c r="G60" s="1"/>
      <c r="H60" s="1"/>
      <c r="I60" s="1"/>
      <c r="J60" s="1"/>
      <c r="K60" s="1"/>
    </row>
    <row r="61" spans="1:11">
      <c r="A61" s="1"/>
      <c r="B61" s="1"/>
      <c r="C61" s="1"/>
      <c r="D61" s="1"/>
      <c r="E61" s="1"/>
      <c r="F61" s="1"/>
      <c r="G61" s="1"/>
      <c r="H61" s="172"/>
      <c r="I61" s="172"/>
      <c r="J61" s="172"/>
      <c r="K61" s="6"/>
    </row>
    <row r="66" ht="41.25" customHeight="1"/>
  </sheetData>
  <mergeCells count="17">
    <mergeCell ref="H61:J61"/>
    <mergeCell ref="F8:F9"/>
    <mergeCell ref="G8:G9"/>
    <mergeCell ref="H8:H9"/>
    <mergeCell ref="I8:J8"/>
    <mergeCell ref="E58:G58"/>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24">
    <pageSetUpPr fitToPage="1"/>
  </sheetPr>
  <dimension ref="A1:K22"/>
  <sheetViews>
    <sheetView zoomScale="90" zoomScaleNormal="90" workbookViewId="0">
      <selection activeCell="J21" sqref="J2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261</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c r="A11" s="2">
        <v>1</v>
      </c>
      <c r="B11" s="10" t="s">
        <v>277</v>
      </c>
      <c r="C11" s="9"/>
      <c r="D11" s="9"/>
      <c r="E11" s="8" t="s">
        <v>11</v>
      </c>
      <c r="F11" s="11">
        <v>8000</v>
      </c>
      <c r="G11" s="4"/>
      <c r="H11" s="4">
        <f t="shared" ref="H11:H17" si="0">ROUND(F11*G11,2)</f>
        <v>0</v>
      </c>
      <c r="I11" s="2"/>
      <c r="J11" s="4">
        <f>+H11*I11%</f>
        <v>0</v>
      </c>
      <c r="K11" s="5">
        <f>ROUND(H11+J11,2)</f>
        <v>0</v>
      </c>
    </row>
    <row r="12" spans="1:11">
      <c r="A12" s="2">
        <v>2</v>
      </c>
      <c r="B12" s="10" t="s">
        <v>278</v>
      </c>
      <c r="C12" s="9"/>
      <c r="D12" s="9"/>
      <c r="E12" s="8" t="s">
        <v>11</v>
      </c>
      <c r="F12" s="11">
        <v>10000</v>
      </c>
      <c r="G12" s="4"/>
      <c r="H12" s="4">
        <f t="shared" si="0"/>
        <v>0</v>
      </c>
      <c r="I12" s="2"/>
      <c r="J12" s="4">
        <f t="shared" ref="J12:J17" si="1">+H12*I12%</f>
        <v>0</v>
      </c>
      <c r="K12" s="5">
        <f t="shared" ref="K12:K17" si="2">ROUND(H12+J12,2)</f>
        <v>0</v>
      </c>
    </row>
    <row r="13" spans="1:11">
      <c r="A13" s="2">
        <v>3</v>
      </c>
      <c r="B13" s="10" t="s">
        <v>279</v>
      </c>
      <c r="C13" s="9"/>
      <c r="D13" s="9"/>
      <c r="E13" s="8" t="s">
        <v>11</v>
      </c>
      <c r="F13" s="11">
        <v>9000</v>
      </c>
      <c r="G13" s="4"/>
      <c r="H13" s="4">
        <f t="shared" si="0"/>
        <v>0</v>
      </c>
      <c r="I13" s="2"/>
      <c r="J13" s="4">
        <f t="shared" si="1"/>
        <v>0</v>
      </c>
      <c r="K13" s="5">
        <f t="shared" si="2"/>
        <v>0</v>
      </c>
    </row>
    <row r="14" spans="1:11">
      <c r="A14" s="2">
        <v>4</v>
      </c>
      <c r="B14" s="10" t="s">
        <v>280</v>
      </c>
      <c r="C14" s="9"/>
      <c r="D14" s="9"/>
      <c r="E14" s="8" t="s">
        <v>11</v>
      </c>
      <c r="F14" s="11">
        <v>100</v>
      </c>
      <c r="G14" s="4"/>
      <c r="H14" s="4">
        <f t="shared" si="0"/>
        <v>0</v>
      </c>
      <c r="I14" s="2"/>
      <c r="J14" s="4">
        <f t="shared" si="1"/>
        <v>0</v>
      </c>
      <c r="K14" s="5">
        <f t="shared" si="2"/>
        <v>0</v>
      </c>
    </row>
    <row r="15" spans="1:11">
      <c r="A15" s="2">
        <v>5</v>
      </c>
      <c r="B15" s="10" t="s">
        <v>281</v>
      </c>
      <c r="C15" s="9"/>
      <c r="D15" s="9"/>
      <c r="E15" s="8" t="s">
        <v>11</v>
      </c>
      <c r="F15" s="11">
        <v>200</v>
      </c>
      <c r="G15" s="4"/>
      <c r="H15" s="4">
        <f t="shared" si="0"/>
        <v>0</v>
      </c>
      <c r="I15" s="2"/>
      <c r="J15" s="4">
        <f t="shared" si="1"/>
        <v>0</v>
      </c>
      <c r="K15" s="5">
        <f t="shared" si="2"/>
        <v>0</v>
      </c>
    </row>
    <row r="16" spans="1:11">
      <c r="A16" s="2">
        <v>6</v>
      </c>
      <c r="B16" s="10" t="s">
        <v>282</v>
      </c>
      <c r="C16" s="9"/>
      <c r="D16" s="9"/>
      <c r="E16" s="8" t="s">
        <v>11</v>
      </c>
      <c r="F16" s="11">
        <v>200</v>
      </c>
      <c r="G16" s="4"/>
      <c r="H16" s="4">
        <f t="shared" si="0"/>
        <v>0</v>
      </c>
      <c r="I16" s="2"/>
      <c r="J16" s="4">
        <f t="shared" si="1"/>
        <v>0</v>
      </c>
      <c r="K16" s="5">
        <f t="shared" si="2"/>
        <v>0</v>
      </c>
    </row>
    <row r="17" spans="1:11" ht="38.25">
      <c r="A17" s="2">
        <v>7</v>
      </c>
      <c r="B17" s="10" t="s">
        <v>642</v>
      </c>
      <c r="C17" s="9"/>
      <c r="D17" s="9"/>
      <c r="E17" s="8" t="s">
        <v>13</v>
      </c>
      <c r="F17" s="11">
        <v>350</v>
      </c>
      <c r="G17" s="4"/>
      <c r="H17" s="4">
        <f t="shared" si="0"/>
        <v>0</v>
      </c>
      <c r="I17" s="2"/>
      <c r="J17" s="4">
        <f t="shared" si="1"/>
        <v>0</v>
      </c>
      <c r="K17" s="5">
        <f t="shared" si="2"/>
        <v>0</v>
      </c>
    </row>
    <row r="18" spans="1:11" ht="24.75" customHeight="1" thickBot="1">
      <c r="E18" s="206" t="s">
        <v>9</v>
      </c>
      <c r="F18" s="206"/>
      <c r="G18" s="206"/>
      <c r="H18" s="105">
        <f>SUM(H11:H17)</f>
        <v>0</v>
      </c>
      <c r="K18" s="106">
        <f>SUM(K11:K17)</f>
        <v>0</v>
      </c>
    </row>
    <row r="19" spans="1:11" ht="114.75">
      <c r="B19" s="74" t="s">
        <v>625</v>
      </c>
      <c r="C19" s="52"/>
    </row>
    <row r="20" spans="1:11" s="72" customFormat="1">
      <c r="B20" s="107"/>
    </row>
    <row r="21" spans="1:11" ht="15">
      <c r="B21" s="84"/>
    </row>
    <row r="22" spans="1:11" ht="15">
      <c r="B22" s="85"/>
    </row>
  </sheetData>
  <mergeCells count="16">
    <mergeCell ref="A1:K1"/>
    <mergeCell ref="A2:K2"/>
    <mergeCell ref="A3:K3"/>
    <mergeCell ref="A5:K5"/>
    <mergeCell ref="E18:G18"/>
    <mergeCell ref="K8:K9"/>
    <mergeCell ref="A6:K6"/>
    <mergeCell ref="A8:A9"/>
    <mergeCell ref="B8:B9"/>
    <mergeCell ref="C8:C9"/>
    <mergeCell ref="D8:D9"/>
    <mergeCell ref="E8:E9"/>
    <mergeCell ref="F8:F9"/>
    <mergeCell ref="G8:G9"/>
    <mergeCell ref="H8:H9"/>
    <mergeCell ref="I8:J8"/>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712B0-FEDB-470F-8685-038C8E522DE5}">
  <sheetPr codeName="Arkusz40"/>
  <dimension ref="A1:K18"/>
  <sheetViews>
    <sheetView workbookViewId="0">
      <selection activeCell="L6" sqref="L6"/>
    </sheetView>
  </sheetViews>
  <sheetFormatPr defaultRowHeight="14.25"/>
  <cols>
    <col min="1" max="1" width="5.375" customWidth="1"/>
    <col min="2" max="2" width="34"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634</v>
      </c>
      <c r="B6" s="176"/>
      <c r="C6" s="176"/>
      <c r="D6" s="176"/>
      <c r="E6" s="176"/>
      <c r="F6" s="176"/>
      <c r="G6" s="176"/>
      <c r="H6" s="176"/>
      <c r="I6" s="176"/>
      <c r="J6" s="176"/>
      <c r="K6" s="176"/>
    </row>
    <row r="7" spans="1:11">
      <c r="A7" s="100"/>
      <c r="B7" s="100"/>
      <c r="C7" s="100"/>
      <c r="D7" s="100"/>
      <c r="E7" s="100"/>
      <c r="F7" s="100"/>
      <c r="G7" s="100"/>
      <c r="H7" s="100"/>
      <c r="I7" s="100"/>
      <c r="J7" s="100"/>
      <c r="K7" s="100"/>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91.25">
      <c r="A11" s="2">
        <v>1</v>
      </c>
      <c r="B11" s="89" t="s">
        <v>704</v>
      </c>
      <c r="C11" s="50"/>
      <c r="D11" s="50"/>
      <c r="E11" s="2" t="s">
        <v>11</v>
      </c>
      <c r="F11" s="11">
        <v>550</v>
      </c>
      <c r="G11" s="4"/>
      <c r="H11" s="4">
        <f t="shared" ref="H11:H12" si="0">ROUND(F11*G11,2)</f>
        <v>0</v>
      </c>
      <c r="I11" s="2"/>
      <c r="J11" s="4">
        <f>+H11*I11%</f>
        <v>0</v>
      </c>
      <c r="K11" s="5">
        <f>ROUND(H11+J11,2)</f>
        <v>0</v>
      </c>
    </row>
    <row r="12" spans="1:11" ht="165.75">
      <c r="A12" s="2">
        <v>2</v>
      </c>
      <c r="B12" s="89" t="s">
        <v>705</v>
      </c>
      <c r="C12" s="50"/>
      <c r="D12" s="50"/>
      <c r="E12" s="8" t="s">
        <v>11</v>
      </c>
      <c r="F12" s="11">
        <v>700</v>
      </c>
      <c r="G12" s="4"/>
      <c r="H12" s="4">
        <f t="shared" si="0"/>
        <v>0</v>
      </c>
      <c r="I12" s="2"/>
      <c r="J12" s="4">
        <f t="shared" ref="J12:J13" si="1">+H12*I12%</f>
        <v>0</v>
      </c>
      <c r="K12" s="5">
        <f t="shared" ref="K12:K13" si="2">ROUND(H12+J12,2)</f>
        <v>0</v>
      </c>
    </row>
    <row r="13" spans="1:11" ht="77.25" thickBot="1">
      <c r="A13" s="2">
        <v>3</v>
      </c>
      <c r="B13" s="10" t="s">
        <v>706</v>
      </c>
      <c r="C13" s="50"/>
      <c r="D13" s="50"/>
      <c r="E13" s="8" t="s">
        <v>11</v>
      </c>
      <c r="F13" s="11">
        <v>1000</v>
      </c>
      <c r="G13" s="4"/>
      <c r="H13" s="53">
        <f>ROUND(F13*G13,2)</f>
        <v>0</v>
      </c>
      <c r="I13" s="2"/>
      <c r="J13" s="4">
        <f t="shared" si="1"/>
        <v>0</v>
      </c>
      <c r="K13" s="54">
        <f t="shared" si="2"/>
        <v>0</v>
      </c>
    </row>
    <row r="14" spans="1:11" s="84" customFormat="1" ht="15">
      <c r="H14" s="102">
        <f>SUM(H11:H13)</f>
        <v>0</v>
      </c>
      <c r="K14" s="103">
        <f>SUM(K11:K13)</f>
        <v>0</v>
      </c>
    </row>
    <row r="16" spans="1:11" ht="15">
      <c r="B16" s="84" t="s">
        <v>626</v>
      </c>
    </row>
    <row r="17" spans="2:2" ht="15">
      <c r="B17" s="84" t="s">
        <v>640</v>
      </c>
    </row>
    <row r="18" spans="2:2" ht="30">
      <c r="B18" s="85" t="s">
        <v>627</v>
      </c>
    </row>
  </sheetData>
  <mergeCells count="15">
    <mergeCell ref="F8:F9"/>
    <mergeCell ref="G8:G9"/>
    <mergeCell ref="H8:H9"/>
    <mergeCell ref="I8:J8"/>
    <mergeCell ref="K8:K9"/>
    <mergeCell ref="A8:A9"/>
    <mergeCell ref="B8:B9"/>
    <mergeCell ref="C8:C9"/>
    <mergeCell ref="D8:D9"/>
    <mergeCell ref="E8:E9"/>
    <mergeCell ref="A1:K1"/>
    <mergeCell ref="A2:K2"/>
    <mergeCell ref="A3:K3"/>
    <mergeCell ref="A5:K5"/>
    <mergeCell ref="A6:K6"/>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1E57-EB33-4AAF-ADC0-4CA2228B30D2}">
  <dimension ref="A1:K16"/>
  <sheetViews>
    <sheetView workbookViewId="0">
      <selection activeCell="L9" sqref="L9"/>
    </sheetView>
  </sheetViews>
  <sheetFormatPr defaultRowHeight="14.25"/>
  <cols>
    <col min="1" max="1" width="6.875" customWidth="1"/>
    <col min="2" max="2" width="20.5" customWidth="1"/>
    <col min="3" max="3" width="12.5" customWidth="1"/>
    <col min="4" max="4" width="12.125"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283</v>
      </c>
      <c r="B6" s="176"/>
      <c r="C6" s="176"/>
      <c r="D6" s="176"/>
      <c r="E6" s="176"/>
      <c r="F6" s="176"/>
      <c r="G6" s="176"/>
      <c r="H6" s="176"/>
      <c r="I6" s="176"/>
      <c r="J6" s="176"/>
      <c r="K6" s="176"/>
    </row>
    <row r="7" spans="1:11">
      <c r="A7" s="118"/>
      <c r="B7" s="118"/>
      <c r="C7" s="118"/>
      <c r="D7" s="118"/>
      <c r="E7" s="118"/>
      <c r="F7" s="118"/>
      <c r="G7" s="118"/>
      <c r="H7" s="118"/>
      <c r="I7" s="118"/>
      <c r="J7" s="118"/>
      <c r="K7" s="118"/>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s="72" customFormat="1" ht="36" customHeight="1">
      <c r="A11" s="81">
        <v>1</v>
      </c>
      <c r="B11" s="89" t="s">
        <v>647</v>
      </c>
      <c r="C11" s="119"/>
      <c r="D11" s="119"/>
      <c r="E11" s="8" t="s">
        <v>11</v>
      </c>
      <c r="F11" s="11">
        <v>1000</v>
      </c>
      <c r="G11" s="80"/>
      <c r="H11" s="80">
        <f t="shared" ref="H11:H13" si="0">ROUND(F11*G11,2)</f>
        <v>0</v>
      </c>
      <c r="I11" s="81"/>
      <c r="J11" s="80">
        <f t="shared" ref="J11:J13" si="1">+H11*I11%</f>
        <v>0</v>
      </c>
      <c r="K11" s="82">
        <f t="shared" ref="K11:K13" si="2">ROUND(H11+J11,2)</f>
        <v>0</v>
      </c>
    </row>
    <row r="12" spans="1:11" s="72" customFormat="1" ht="25.5">
      <c r="A12" s="81">
        <v>2</v>
      </c>
      <c r="B12" s="89" t="s">
        <v>648</v>
      </c>
      <c r="C12" s="119"/>
      <c r="D12" s="119"/>
      <c r="E12" s="8" t="s">
        <v>11</v>
      </c>
      <c r="F12" s="11">
        <v>1000</v>
      </c>
      <c r="G12" s="80"/>
      <c r="H12" s="80">
        <f t="shared" si="0"/>
        <v>0</v>
      </c>
      <c r="I12" s="81"/>
      <c r="J12" s="80">
        <f t="shared" si="1"/>
        <v>0</v>
      </c>
      <c r="K12" s="82">
        <f t="shared" si="2"/>
        <v>0</v>
      </c>
    </row>
    <row r="13" spans="1:11" s="72" customFormat="1" ht="25.5">
      <c r="A13" s="81">
        <v>3</v>
      </c>
      <c r="B13" s="89" t="s">
        <v>649</v>
      </c>
      <c r="C13" s="119"/>
      <c r="D13" s="119"/>
      <c r="E13" s="8" t="s">
        <v>11</v>
      </c>
      <c r="F13" s="11">
        <v>1000</v>
      </c>
      <c r="G13" s="80"/>
      <c r="H13" s="80">
        <f t="shared" si="0"/>
        <v>0</v>
      </c>
      <c r="I13" s="81"/>
      <c r="J13" s="80">
        <f t="shared" si="1"/>
        <v>0</v>
      </c>
      <c r="K13" s="82">
        <f t="shared" si="2"/>
        <v>0</v>
      </c>
    </row>
    <row r="14" spans="1:11" ht="24.75" customHeight="1" thickBot="1">
      <c r="E14" s="206" t="s">
        <v>9</v>
      </c>
      <c r="F14" s="206"/>
      <c r="G14" s="206"/>
      <c r="H14" s="105"/>
      <c r="K14" s="106"/>
    </row>
    <row r="15" spans="1:11">
      <c r="B15" s="74"/>
      <c r="C15" s="118"/>
    </row>
    <row r="16" spans="1:11" s="72" customFormat="1" ht="127.5">
      <c r="B16" s="74" t="s">
        <v>703</v>
      </c>
    </row>
  </sheetData>
  <mergeCells count="16">
    <mergeCell ref="E14:G14"/>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25">
    <pageSetUpPr fitToPage="1"/>
  </sheetPr>
  <dimension ref="A1:K25"/>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288</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8.25">
      <c r="A11" s="2">
        <v>1</v>
      </c>
      <c r="B11" s="10" t="s">
        <v>284</v>
      </c>
      <c r="C11" s="9"/>
      <c r="D11" s="9"/>
      <c r="E11" s="8" t="s">
        <v>11</v>
      </c>
      <c r="F11" s="11">
        <v>1200</v>
      </c>
      <c r="G11" s="2"/>
      <c r="H11" s="4">
        <f t="shared" ref="H11:H16" si="0">ROUND(F11*G11,2)</f>
        <v>0</v>
      </c>
      <c r="I11" s="2"/>
      <c r="J11" s="4">
        <f>+H11*I11%</f>
        <v>0</v>
      </c>
      <c r="K11" s="5">
        <f>ROUND(H11+J11,2)</f>
        <v>0</v>
      </c>
    </row>
    <row r="12" spans="1:11" ht="63.75">
      <c r="A12" s="2">
        <v>2</v>
      </c>
      <c r="B12" s="10" t="s">
        <v>285</v>
      </c>
      <c r="C12" s="9"/>
      <c r="D12" s="9"/>
      <c r="E12" s="8" t="s">
        <v>43</v>
      </c>
      <c r="F12" s="11">
        <v>1300</v>
      </c>
      <c r="G12" s="2"/>
      <c r="H12" s="4">
        <f t="shared" si="0"/>
        <v>0</v>
      </c>
      <c r="I12" s="2"/>
      <c r="J12" s="4">
        <f t="shared" ref="J12:J16" si="1">+H12*I12%</f>
        <v>0</v>
      </c>
      <c r="K12" s="5">
        <f t="shared" ref="K12:K16" si="2">ROUND(H12+J12,2)</f>
        <v>0</v>
      </c>
    </row>
    <row r="13" spans="1:11" ht="38.25">
      <c r="A13" s="2">
        <v>3</v>
      </c>
      <c r="B13" s="10" t="s">
        <v>286</v>
      </c>
      <c r="C13" s="9"/>
      <c r="D13" s="9"/>
      <c r="E13" s="8" t="s">
        <v>11</v>
      </c>
      <c r="F13" s="11">
        <v>150</v>
      </c>
      <c r="G13" s="2"/>
      <c r="H13" s="4">
        <f t="shared" si="0"/>
        <v>0</v>
      </c>
      <c r="I13" s="2"/>
      <c r="J13" s="4">
        <f t="shared" si="1"/>
        <v>0</v>
      </c>
      <c r="K13" s="5">
        <f t="shared" si="2"/>
        <v>0</v>
      </c>
    </row>
    <row r="14" spans="1:11" ht="63.75">
      <c r="A14" s="2">
        <v>4</v>
      </c>
      <c r="B14" s="10" t="s">
        <v>287</v>
      </c>
      <c r="C14" s="9"/>
      <c r="D14" s="9"/>
      <c r="E14" s="8" t="s">
        <v>11</v>
      </c>
      <c r="F14" s="11">
        <v>50</v>
      </c>
      <c r="G14" s="2"/>
      <c r="H14" s="4">
        <f t="shared" si="0"/>
        <v>0</v>
      </c>
      <c r="I14" s="2"/>
      <c r="J14" s="4">
        <f t="shared" si="1"/>
        <v>0</v>
      </c>
      <c r="K14" s="5">
        <f t="shared" si="2"/>
        <v>0</v>
      </c>
    </row>
    <row r="15" spans="1:11" ht="102">
      <c r="A15" s="2">
        <v>5</v>
      </c>
      <c r="B15" s="10" t="s">
        <v>652</v>
      </c>
      <c r="C15" s="9"/>
      <c r="D15" s="9"/>
      <c r="E15" s="8" t="s">
        <v>13</v>
      </c>
      <c r="F15" s="11">
        <v>20</v>
      </c>
      <c r="G15" s="2"/>
      <c r="H15" s="4">
        <f t="shared" si="0"/>
        <v>0</v>
      </c>
      <c r="I15" s="2"/>
      <c r="J15" s="4">
        <f t="shared" si="1"/>
        <v>0</v>
      </c>
      <c r="K15" s="5">
        <f t="shared" si="2"/>
        <v>0</v>
      </c>
    </row>
    <row r="16" spans="1:11" ht="63.75">
      <c r="A16" s="2">
        <v>6</v>
      </c>
      <c r="B16" s="10" t="s">
        <v>289</v>
      </c>
      <c r="C16" s="9"/>
      <c r="D16" s="9"/>
      <c r="E16" s="8" t="s">
        <v>11</v>
      </c>
      <c r="F16" s="11">
        <v>6000</v>
      </c>
      <c r="G16" s="2"/>
      <c r="H16" s="4">
        <f t="shared" si="0"/>
        <v>0</v>
      </c>
      <c r="I16" s="2"/>
      <c r="J16" s="4">
        <f t="shared" si="1"/>
        <v>0</v>
      </c>
      <c r="K16" s="5">
        <f t="shared" si="2"/>
        <v>0</v>
      </c>
    </row>
    <row r="17" spans="1:11" ht="15" thickBot="1">
      <c r="A17" s="1"/>
      <c r="B17" s="1"/>
      <c r="C17" s="1"/>
      <c r="D17" s="1"/>
      <c r="E17" s="173" t="s">
        <v>9</v>
      </c>
      <c r="F17" s="176"/>
      <c r="G17" s="177"/>
      <c r="H17" s="66">
        <f>SUM(H11:H16)</f>
        <v>0</v>
      </c>
      <c r="I17" s="67"/>
      <c r="J17" s="67"/>
      <c r="K17" s="66">
        <f>SUM(K11:K16)</f>
        <v>0</v>
      </c>
    </row>
    <row r="18" spans="1:11">
      <c r="A18" s="1"/>
      <c r="B18" s="26"/>
      <c r="C18" s="1"/>
      <c r="D18" s="1"/>
      <c r="E18" s="1"/>
      <c r="F18" s="1"/>
      <c r="G18" s="1"/>
      <c r="H18" s="1"/>
      <c r="I18" s="1"/>
      <c r="J18" s="1"/>
      <c r="K18" s="1"/>
    </row>
    <row r="19" spans="1:11">
      <c r="A19" s="1"/>
      <c r="B19" s="30"/>
      <c r="C19" s="1"/>
      <c r="D19" s="1"/>
      <c r="E19" s="1"/>
      <c r="F19" s="1"/>
      <c r="G19" s="1"/>
      <c r="H19" s="1"/>
      <c r="I19" s="1"/>
      <c r="J19" s="1"/>
      <c r="K19" s="1"/>
    </row>
    <row r="20" spans="1:11">
      <c r="A20" s="1"/>
      <c r="B20" s="1"/>
      <c r="C20" s="1"/>
      <c r="D20" s="1"/>
      <c r="E20" s="1"/>
      <c r="F20" s="1"/>
      <c r="G20" s="1"/>
      <c r="H20" s="172"/>
      <c r="I20" s="172"/>
      <c r="J20" s="172"/>
      <c r="K20" s="6"/>
    </row>
    <row r="25" spans="1:11" ht="34.5" customHeight="1"/>
  </sheetData>
  <mergeCells count="17">
    <mergeCell ref="A1:K1"/>
    <mergeCell ref="A2:K2"/>
    <mergeCell ref="A3:K3"/>
    <mergeCell ref="A5:K5"/>
    <mergeCell ref="K8:K9"/>
    <mergeCell ref="A6:K6"/>
    <mergeCell ref="A8:A9"/>
    <mergeCell ref="B8:B9"/>
    <mergeCell ref="C8:C9"/>
    <mergeCell ref="D8:D9"/>
    <mergeCell ref="H20:J20"/>
    <mergeCell ref="F8:F9"/>
    <mergeCell ref="G8:G9"/>
    <mergeCell ref="H8:H9"/>
    <mergeCell ref="I8:J8"/>
    <mergeCell ref="E17:G17"/>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26">
    <pageSetUpPr fitToPage="1"/>
  </sheetPr>
  <dimension ref="A1:K25"/>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295</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51">
      <c r="A11" s="2">
        <v>1</v>
      </c>
      <c r="B11" s="10" t="s">
        <v>296</v>
      </c>
      <c r="C11" s="9"/>
      <c r="D11" s="9"/>
      <c r="E11" s="8" t="s">
        <v>13</v>
      </c>
      <c r="F11" s="11">
        <v>150</v>
      </c>
      <c r="G11" s="2"/>
      <c r="H11" s="4">
        <f t="shared" ref="H11:H16" si="0">ROUND(F11*G11,2)</f>
        <v>0</v>
      </c>
      <c r="I11" s="2"/>
      <c r="J11" s="4">
        <f>+H11*I11%</f>
        <v>0</v>
      </c>
      <c r="K11" s="5">
        <f>ROUND(H11+J11,2)</f>
        <v>0</v>
      </c>
    </row>
    <row r="12" spans="1:11" ht="51">
      <c r="A12" s="2">
        <v>2</v>
      </c>
      <c r="B12" s="10" t="s">
        <v>290</v>
      </c>
      <c r="C12" s="9"/>
      <c r="D12" s="9"/>
      <c r="E12" s="8" t="s">
        <v>13</v>
      </c>
      <c r="F12" s="11">
        <v>28</v>
      </c>
      <c r="G12" s="4"/>
      <c r="H12" s="4">
        <f t="shared" si="0"/>
        <v>0</v>
      </c>
      <c r="I12" s="2"/>
      <c r="J12" s="4">
        <f t="shared" ref="J12:J16" si="1">+H12*I12%</f>
        <v>0</v>
      </c>
      <c r="K12" s="5">
        <f t="shared" ref="K12:K16" si="2">ROUND(H12+J12,2)</f>
        <v>0</v>
      </c>
    </row>
    <row r="13" spans="1:11" ht="25.5">
      <c r="A13" s="2">
        <v>3</v>
      </c>
      <c r="B13" s="10" t="s">
        <v>291</v>
      </c>
      <c r="C13" s="9"/>
      <c r="D13" s="9"/>
      <c r="E13" s="8" t="s">
        <v>11</v>
      </c>
      <c r="F13" s="11">
        <v>20</v>
      </c>
      <c r="G13" s="2"/>
      <c r="H13" s="4">
        <f t="shared" si="0"/>
        <v>0</v>
      </c>
      <c r="I13" s="2"/>
      <c r="J13" s="4">
        <f t="shared" si="1"/>
        <v>0</v>
      </c>
      <c r="K13" s="5">
        <f t="shared" si="2"/>
        <v>0</v>
      </c>
    </row>
    <row r="14" spans="1:11" ht="25.5">
      <c r="A14" s="2">
        <v>4</v>
      </c>
      <c r="B14" s="10" t="s">
        <v>292</v>
      </c>
      <c r="C14" s="9"/>
      <c r="D14" s="9"/>
      <c r="E14" s="8" t="s">
        <v>13</v>
      </c>
      <c r="F14" s="11">
        <v>40</v>
      </c>
      <c r="G14" s="4"/>
      <c r="H14" s="4">
        <f t="shared" si="0"/>
        <v>0</v>
      </c>
      <c r="I14" s="2"/>
      <c r="J14" s="4">
        <f t="shared" si="1"/>
        <v>0</v>
      </c>
      <c r="K14" s="5">
        <f t="shared" si="2"/>
        <v>0</v>
      </c>
    </row>
    <row r="15" spans="1:11" ht="63.75">
      <c r="A15" s="2">
        <v>5</v>
      </c>
      <c r="B15" s="10" t="s">
        <v>293</v>
      </c>
      <c r="C15" s="9"/>
      <c r="D15" s="9"/>
      <c r="E15" s="8" t="s">
        <v>13</v>
      </c>
      <c r="F15" s="11">
        <v>550</v>
      </c>
      <c r="G15" s="2"/>
      <c r="H15" s="4">
        <f t="shared" si="0"/>
        <v>0</v>
      </c>
      <c r="I15" s="2"/>
      <c r="J15" s="4">
        <f t="shared" si="1"/>
        <v>0</v>
      </c>
      <c r="K15" s="5">
        <f t="shared" si="2"/>
        <v>0</v>
      </c>
    </row>
    <row r="16" spans="1:11" ht="76.5">
      <c r="A16" s="2">
        <v>6</v>
      </c>
      <c r="B16" s="10" t="s">
        <v>294</v>
      </c>
      <c r="C16" s="9"/>
      <c r="D16" s="9"/>
      <c r="E16" s="8" t="s">
        <v>13</v>
      </c>
      <c r="F16" s="11">
        <v>170</v>
      </c>
      <c r="G16" s="2"/>
      <c r="H16" s="4">
        <f t="shared" si="0"/>
        <v>0</v>
      </c>
      <c r="I16" s="2"/>
      <c r="J16" s="4">
        <f t="shared" si="1"/>
        <v>0</v>
      </c>
      <c r="K16" s="5">
        <f t="shared" si="2"/>
        <v>0</v>
      </c>
    </row>
    <row r="17" spans="1:11" ht="15" thickBot="1">
      <c r="A17" s="1"/>
      <c r="B17" s="1"/>
      <c r="C17" s="1"/>
      <c r="D17" s="1"/>
      <c r="E17" s="173" t="s">
        <v>9</v>
      </c>
      <c r="F17" s="176"/>
      <c r="G17" s="177"/>
      <c r="H17" s="66">
        <f>SUM(H11:H16)</f>
        <v>0</v>
      </c>
      <c r="I17" s="67"/>
      <c r="J17" s="67"/>
      <c r="K17" s="66">
        <f>SUM(K11:K16)</f>
        <v>0</v>
      </c>
    </row>
    <row r="18" spans="1:11">
      <c r="A18" s="1"/>
      <c r="B18" s="26"/>
      <c r="C18" s="1"/>
      <c r="D18" s="1"/>
      <c r="E18" s="1"/>
      <c r="F18" s="1"/>
      <c r="G18" s="1"/>
      <c r="H18" s="1"/>
      <c r="I18" s="1"/>
      <c r="J18" s="1"/>
      <c r="K18" s="1"/>
    </row>
    <row r="19" spans="1:11">
      <c r="A19" s="1"/>
      <c r="B19" s="30"/>
      <c r="C19" s="1"/>
      <c r="D19" s="1"/>
      <c r="E19" s="1"/>
      <c r="F19" s="1"/>
      <c r="G19" s="1"/>
      <c r="H19" s="1"/>
      <c r="I19" s="1"/>
      <c r="J19" s="1"/>
      <c r="K19" s="1"/>
    </row>
    <row r="20" spans="1:11">
      <c r="A20" s="1"/>
      <c r="B20" s="1"/>
      <c r="C20" s="1"/>
      <c r="D20" s="1"/>
      <c r="E20" s="1"/>
      <c r="F20" s="1"/>
      <c r="G20" s="1"/>
      <c r="H20" s="172"/>
      <c r="I20" s="172"/>
      <c r="J20" s="172"/>
      <c r="K20" s="6"/>
    </row>
    <row r="25" spans="1:11" ht="30" customHeight="1"/>
  </sheetData>
  <mergeCells count="17">
    <mergeCell ref="A1:K1"/>
    <mergeCell ref="A2:K2"/>
    <mergeCell ref="A3:K3"/>
    <mergeCell ref="A5:K5"/>
    <mergeCell ref="K8:K9"/>
    <mergeCell ref="A6:K6"/>
    <mergeCell ref="A8:A9"/>
    <mergeCell ref="B8:B9"/>
    <mergeCell ref="C8:C9"/>
    <mergeCell ref="D8:D9"/>
    <mergeCell ref="H20:J20"/>
    <mergeCell ref="F8:F9"/>
    <mergeCell ref="G8:G9"/>
    <mergeCell ref="H8:H9"/>
    <mergeCell ref="I8:J8"/>
    <mergeCell ref="E17:G17"/>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7">
    <pageSetUpPr fitToPage="1"/>
  </sheetPr>
  <dimension ref="A1:K20"/>
  <sheetViews>
    <sheetView workbookViewId="0">
      <selection activeCell="B11" sqref="B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297</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27.5">
      <c r="A11" s="2">
        <v>1</v>
      </c>
      <c r="B11" s="10" t="s">
        <v>298</v>
      </c>
      <c r="C11" s="9"/>
      <c r="D11" s="9"/>
      <c r="E11" s="8" t="s">
        <v>11</v>
      </c>
      <c r="F11" s="11">
        <v>10</v>
      </c>
      <c r="G11" s="2"/>
      <c r="H11" s="4">
        <f>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72"/>
      <c r="I15" s="172"/>
      <c r="J15" s="172"/>
      <c r="K15" s="6"/>
    </row>
    <row r="20" ht="26.25"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65"/>
  <dimension ref="A1:K12"/>
  <sheetViews>
    <sheetView workbookViewId="0">
      <selection activeCell="L10" sqref="L10"/>
    </sheetView>
  </sheetViews>
  <sheetFormatPr defaultRowHeight="14.25"/>
  <cols>
    <col min="1" max="1" width="7" customWidth="1"/>
    <col min="2" max="2" width="35.625" customWidth="1"/>
    <col min="5" max="5" width="7.5" customWidth="1"/>
    <col min="6" max="6" width="6.5"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300</v>
      </c>
      <c r="B6" s="176"/>
      <c r="C6" s="176"/>
      <c r="D6" s="176"/>
      <c r="E6" s="176"/>
      <c r="F6" s="176"/>
      <c r="G6" s="176"/>
      <c r="H6" s="176"/>
      <c r="I6" s="176"/>
      <c r="J6" s="176"/>
      <c r="K6" s="176"/>
    </row>
    <row r="8" spans="1:11" ht="14.25" customHeight="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60.5" customHeight="1" thickBot="1">
      <c r="A11" s="2">
        <v>1</v>
      </c>
      <c r="B11" s="10" t="s">
        <v>629</v>
      </c>
      <c r="C11" s="9"/>
      <c r="D11" s="9"/>
      <c r="E11" s="8" t="s">
        <v>11</v>
      </c>
      <c r="F11" s="91">
        <v>400</v>
      </c>
      <c r="G11" s="4"/>
      <c r="H11" s="53">
        <f t="shared" ref="H11" si="0">ROUND(F11*G11,2)</f>
        <v>0</v>
      </c>
      <c r="I11" s="92"/>
      <c r="J11" s="4">
        <f t="shared" ref="J11" si="1">+H11*I11%</f>
        <v>0</v>
      </c>
      <c r="K11" s="90">
        <f t="shared" ref="K11" si="2">ROUND(H11+J11,2)</f>
        <v>0</v>
      </c>
    </row>
    <row r="12" spans="1:11" ht="15" thickBot="1">
      <c r="E12" s="187" t="s">
        <v>9</v>
      </c>
      <c r="F12" s="207"/>
      <c r="G12" s="207"/>
      <c r="H12" s="93"/>
      <c r="K12" s="93"/>
    </row>
  </sheetData>
  <mergeCells count="16">
    <mergeCell ref="A1:K1"/>
    <mergeCell ref="A2:K2"/>
    <mergeCell ref="A3:K3"/>
    <mergeCell ref="A5:K5"/>
    <mergeCell ref="E12:G12"/>
    <mergeCell ref="F8:F9"/>
    <mergeCell ref="A6:K6"/>
    <mergeCell ref="A8:A9"/>
    <mergeCell ref="B8:B9"/>
    <mergeCell ref="C8:C9"/>
    <mergeCell ref="D8:D9"/>
    <mergeCell ref="E8:E9"/>
    <mergeCell ref="G8:G9"/>
    <mergeCell ref="H8:H9"/>
    <mergeCell ref="I8:J8"/>
    <mergeCell ref="K8:K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pageSetUpPr fitToPage="1"/>
  </sheetPr>
  <dimension ref="A1:K62"/>
  <sheetViews>
    <sheetView zoomScaleNormal="100" workbookViewId="0">
      <selection activeCell="L11" sqref="L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759</v>
      </c>
      <c r="B6" s="169"/>
      <c r="C6" s="169"/>
      <c r="D6" s="169"/>
      <c r="E6" s="169"/>
      <c r="F6" s="169"/>
      <c r="G6" s="169"/>
      <c r="H6" s="169"/>
      <c r="I6" s="169"/>
      <c r="J6" s="169"/>
      <c r="K6" s="169"/>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5.5">
      <c r="A11" s="2">
        <v>1</v>
      </c>
      <c r="B11" s="10" t="s">
        <v>28</v>
      </c>
      <c r="C11" s="9"/>
      <c r="D11" s="9"/>
      <c r="E11" s="8" t="s">
        <v>11</v>
      </c>
      <c r="F11" s="11">
        <v>600</v>
      </c>
      <c r="G11" s="2"/>
      <c r="H11" s="4">
        <f t="shared" ref="H11:H24" si="0">ROUND(F11*G11,2)</f>
        <v>0</v>
      </c>
      <c r="I11" s="2"/>
      <c r="J11" s="4">
        <f t="shared" ref="J11:J53" si="1">+H11*I11%</f>
        <v>0</v>
      </c>
      <c r="K11" s="5">
        <f t="shared" ref="K11:K53" si="2">ROUND(H11+J11,2)</f>
        <v>0</v>
      </c>
    </row>
    <row r="12" spans="1:11" ht="38.25">
      <c r="A12" s="2">
        <v>2</v>
      </c>
      <c r="B12" s="10" t="s">
        <v>81</v>
      </c>
      <c r="C12" s="9"/>
      <c r="D12" s="9"/>
      <c r="E12" s="8" t="s">
        <v>11</v>
      </c>
      <c r="F12" s="11">
        <v>200</v>
      </c>
      <c r="G12" s="2"/>
      <c r="H12" s="4">
        <f t="shared" si="0"/>
        <v>0</v>
      </c>
      <c r="I12" s="2"/>
      <c r="J12" s="4">
        <f t="shared" si="1"/>
        <v>0</v>
      </c>
      <c r="K12" s="5">
        <f t="shared" si="2"/>
        <v>0</v>
      </c>
    </row>
    <row r="13" spans="1:11" ht="38.25">
      <c r="A13" s="2">
        <v>3</v>
      </c>
      <c r="B13" s="10" t="s">
        <v>82</v>
      </c>
      <c r="C13" s="9"/>
      <c r="D13" s="9"/>
      <c r="E13" s="8" t="s">
        <v>11</v>
      </c>
      <c r="F13" s="11">
        <v>3000</v>
      </c>
      <c r="G13" s="2"/>
      <c r="H13" s="4">
        <f t="shared" si="0"/>
        <v>0</v>
      </c>
      <c r="I13" s="2"/>
      <c r="J13" s="4">
        <f t="shared" si="1"/>
        <v>0</v>
      </c>
      <c r="K13" s="5">
        <f t="shared" si="2"/>
        <v>0</v>
      </c>
    </row>
    <row r="14" spans="1:11" ht="38.25">
      <c r="A14" s="2">
        <v>4</v>
      </c>
      <c r="B14" s="10" t="s">
        <v>83</v>
      </c>
      <c r="C14" s="9"/>
      <c r="D14" s="9"/>
      <c r="E14" s="8" t="s">
        <v>11</v>
      </c>
      <c r="F14" s="11">
        <v>4500</v>
      </c>
      <c r="G14" s="2"/>
      <c r="H14" s="4">
        <f t="shared" si="0"/>
        <v>0</v>
      </c>
      <c r="I14" s="2"/>
      <c r="J14" s="4">
        <f t="shared" si="1"/>
        <v>0</v>
      </c>
      <c r="K14" s="5">
        <f t="shared" si="2"/>
        <v>0</v>
      </c>
    </row>
    <row r="15" spans="1:11" ht="51">
      <c r="A15" s="2">
        <v>5</v>
      </c>
      <c r="B15" s="10" t="s">
        <v>665</v>
      </c>
      <c r="C15" s="9"/>
      <c r="D15" s="9"/>
      <c r="E15" s="8" t="s">
        <v>11</v>
      </c>
      <c r="F15" s="11">
        <v>2600</v>
      </c>
      <c r="G15" s="2"/>
      <c r="H15" s="4">
        <f t="shared" si="0"/>
        <v>0</v>
      </c>
      <c r="I15" s="2"/>
      <c r="J15" s="4">
        <f t="shared" si="1"/>
        <v>0</v>
      </c>
      <c r="K15" s="5">
        <f t="shared" si="2"/>
        <v>0</v>
      </c>
    </row>
    <row r="16" spans="1:11" ht="51">
      <c r="A16" s="2">
        <v>6</v>
      </c>
      <c r="B16" s="10" t="s">
        <v>29</v>
      </c>
      <c r="C16" s="9"/>
      <c r="D16" s="9"/>
      <c r="E16" s="8" t="s">
        <v>11</v>
      </c>
      <c r="F16" s="11">
        <v>2900</v>
      </c>
      <c r="G16" s="2"/>
      <c r="H16" s="4">
        <f t="shared" si="0"/>
        <v>0</v>
      </c>
      <c r="I16" s="2"/>
      <c r="J16" s="4">
        <f t="shared" si="1"/>
        <v>0</v>
      </c>
      <c r="K16" s="5">
        <f t="shared" si="2"/>
        <v>0</v>
      </c>
    </row>
    <row r="17" spans="1:11" ht="51">
      <c r="A17" s="2">
        <v>7</v>
      </c>
      <c r="B17" s="10" t="s">
        <v>30</v>
      </c>
      <c r="C17" s="9"/>
      <c r="D17" s="9"/>
      <c r="E17" s="8" t="s">
        <v>11</v>
      </c>
      <c r="F17" s="11">
        <v>1500</v>
      </c>
      <c r="G17" s="2"/>
      <c r="H17" s="4">
        <f t="shared" si="0"/>
        <v>0</v>
      </c>
      <c r="I17" s="2"/>
      <c r="J17" s="4">
        <f t="shared" si="1"/>
        <v>0</v>
      </c>
      <c r="K17" s="5">
        <f t="shared" si="2"/>
        <v>0</v>
      </c>
    </row>
    <row r="18" spans="1:11" s="72" customFormat="1" ht="51">
      <c r="A18" s="2">
        <v>8</v>
      </c>
      <c r="B18" s="89" t="s">
        <v>719</v>
      </c>
      <c r="C18" s="119"/>
      <c r="D18" s="119"/>
      <c r="E18" s="8" t="s">
        <v>11</v>
      </c>
      <c r="F18" s="11">
        <v>450</v>
      </c>
      <c r="G18" s="81"/>
      <c r="H18" s="4">
        <f t="shared" ref="H18:H21" si="3">ROUND(F18*G18,2)</f>
        <v>0</v>
      </c>
      <c r="I18" s="2"/>
      <c r="J18" s="4">
        <f t="shared" ref="J18:J21" si="4">+H18*I18%</f>
        <v>0</v>
      </c>
      <c r="K18" s="5">
        <f t="shared" ref="K18:K21" si="5">ROUND(H18+J18,2)</f>
        <v>0</v>
      </c>
    </row>
    <row r="19" spans="1:11" s="72" customFormat="1" ht="51">
      <c r="A19" s="2">
        <v>9</v>
      </c>
      <c r="B19" s="89" t="s">
        <v>720</v>
      </c>
      <c r="C19" s="119"/>
      <c r="D19" s="119"/>
      <c r="E19" s="8" t="s">
        <v>11</v>
      </c>
      <c r="F19" s="11">
        <v>250</v>
      </c>
      <c r="G19" s="81"/>
      <c r="H19" s="4">
        <f t="shared" si="3"/>
        <v>0</v>
      </c>
      <c r="I19" s="2"/>
      <c r="J19" s="4">
        <f t="shared" si="4"/>
        <v>0</v>
      </c>
      <c r="K19" s="5">
        <f t="shared" si="5"/>
        <v>0</v>
      </c>
    </row>
    <row r="20" spans="1:11" s="72" customFormat="1" ht="51">
      <c r="A20" s="2">
        <v>10</v>
      </c>
      <c r="B20" s="89" t="s">
        <v>721</v>
      </c>
      <c r="C20" s="119"/>
      <c r="D20" s="119"/>
      <c r="E20" s="8" t="s">
        <v>11</v>
      </c>
      <c r="F20" s="11">
        <v>300</v>
      </c>
      <c r="G20" s="81"/>
      <c r="H20" s="4">
        <f t="shared" si="3"/>
        <v>0</v>
      </c>
      <c r="I20" s="2"/>
      <c r="J20" s="4">
        <f t="shared" si="4"/>
        <v>0</v>
      </c>
      <c r="K20" s="5">
        <f t="shared" si="5"/>
        <v>0</v>
      </c>
    </row>
    <row r="21" spans="1:11" s="72" customFormat="1" ht="51">
      <c r="A21" s="2">
        <v>11</v>
      </c>
      <c r="B21" s="89" t="s">
        <v>722</v>
      </c>
      <c r="C21" s="119"/>
      <c r="D21" s="119"/>
      <c r="E21" s="8" t="s">
        <v>11</v>
      </c>
      <c r="F21" s="11">
        <v>250</v>
      </c>
      <c r="G21" s="81"/>
      <c r="H21" s="4">
        <f t="shared" si="3"/>
        <v>0</v>
      </c>
      <c r="I21" s="2"/>
      <c r="J21" s="4">
        <f t="shared" si="4"/>
        <v>0</v>
      </c>
      <c r="K21" s="5">
        <f t="shared" si="5"/>
        <v>0</v>
      </c>
    </row>
    <row r="22" spans="1:11" ht="25.5">
      <c r="A22" s="2">
        <v>12</v>
      </c>
      <c r="B22" s="10" t="s">
        <v>18</v>
      </c>
      <c r="C22" s="9"/>
      <c r="D22" s="9"/>
      <c r="E22" s="8" t="s">
        <v>11</v>
      </c>
      <c r="F22" s="11">
        <v>4300</v>
      </c>
      <c r="G22" s="2"/>
      <c r="H22" s="4">
        <f t="shared" si="0"/>
        <v>0</v>
      </c>
      <c r="I22" s="2"/>
      <c r="J22" s="4">
        <f t="shared" si="1"/>
        <v>0</v>
      </c>
      <c r="K22" s="5">
        <f t="shared" si="2"/>
        <v>0</v>
      </c>
    </row>
    <row r="23" spans="1:11" ht="25.5">
      <c r="A23" s="2">
        <v>13</v>
      </c>
      <c r="B23" s="10" t="s">
        <v>19</v>
      </c>
      <c r="C23" s="9"/>
      <c r="D23" s="9"/>
      <c r="E23" s="8" t="s">
        <v>11</v>
      </c>
      <c r="F23" s="11">
        <v>50</v>
      </c>
      <c r="G23" s="2"/>
      <c r="H23" s="4">
        <f t="shared" si="0"/>
        <v>0</v>
      </c>
      <c r="I23" s="2"/>
      <c r="J23" s="4">
        <f t="shared" si="1"/>
        <v>0</v>
      </c>
      <c r="K23" s="5">
        <f t="shared" si="2"/>
        <v>0</v>
      </c>
    </row>
    <row r="24" spans="1:11" ht="51">
      <c r="A24" s="2">
        <v>14</v>
      </c>
      <c r="B24" s="10" t="s">
        <v>31</v>
      </c>
      <c r="C24" s="9"/>
      <c r="D24" s="9"/>
      <c r="E24" s="8" t="s">
        <v>11</v>
      </c>
      <c r="F24" s="11">
        <v>300</v>
      </c>
      <c r="G24" s="2"/>
      <c r="H24" s="4">
        <f t="shared" si="0"/>
        <v>0</v>
      </c>
      <c r="I24" s="2"/>
      <c r="J24" s="4">
        <f t="shared" si="1"/>
        <v>0</v>
      </c>
      <c r="K24" s="5">
        <f t="shared" si="2"/>
        <v>0</v>
      </c>
    </row>
    <row r="25" spans="1:11" ht="25.5">
      <c r="A25" s="2">
        <v>15</v>
      </c>
      <c r="B25" s="10" t="s">
        <v>84</v>
      </c>
      <c r="C25" s="9"/>
      <c r="D25" s="9"/>
      <c r="E25" s="8" t="s">
        <v>11</v>
      </c>
      <c r="F25" s="11">
        <v>2</v>
      </c>
      <c r="G25" s="4"/>
      <c r="H25" s="4">
        <f t="shared" ref="H25:H53" si="6">ROUND(F25*G25,2)</f>
        <v>0</v>
      </c>
      <c r="I25" s="2"/>
      <c r="J25" s="4">
        <f t="shared" si="1"/>
        <v>0</v>
      </c>
      <c r="K25" s="5">
        <f t="shared" si="2"/>
        <v>0</v>
      </c>
    </row>
    <row r="26" spans="1:11" ht="25.5">
      <c r="A26" s="2">
        <v>16</v>
      </c>
      <c r="B26" s="10" t="s">
        <v>563</v>
      </c>
      <c r="C26" s="9"/>
      <c r="D26" s="9"/>
      <c r="E26" s="8" t="s">
        <v>11</v>
      </c>
      <c r="F26" s="11">
        <v>2</v>
      </c>
      <c r="G26" s="4"/>
      <c r="H26" s="4">
        <f t="shared" si="6"/>
        <v>0</v>
      </c>
      <c r="I26" s="2"/>
      <c r="J26" s="4">
        <f t="shared" si="1"/>
        <v>0</v>
      </c>
      <c r="K26" s="5">
        <f t="shared" si="2"/>
        <v>0</v>
      </c>
    </row>
    <row r="27" spans="1:11" ht="25.5">
      <c r="A27" s="2">
        <v>17</v>
      </c>
      <c r="B27" s="10" t="s">
        <v>32</v>
      </c>
      <c r="C27" s="9"/>
      <c r="D27" s="9"/>
      <c r="E27" s="8" t="s">
        <v>11</v>
      </c>
      <c r="F27" s="11">
        <v>120000</v>
      </c>
      <c r="G27" s="2"/>
      <c r="H27" s="4">
        <f t="shared" si="6"/>
        <v>0</v>
      </c>
      <c r="I27" s="2"/>
      <c r="J27" s="4">
        <f t="shared" si="1"/>
        <v>0</v>
      </c>
      <c r="K27" s="5">
        <f t="shared" si="2"/>
        <v>0</v>
      </c>
    </row>
    <row r="28" spans="1:11">
      <c r="A28" s="2">
        <v>18</v>
      </c>
      <c r="B28" s="10" t="s">
        <v>20</v>
      </c>
      <c r="C28" s="9"/>
      <c r="D28" s="9"/>
      <c r="E28" s="8" t="s">
        <v>11</v>
      </c>
      <c r="F28" s="11">
        <v>15</v>
      </c>
      <c r="G28" s="2"/>
      <c r="H28" s="4">
        <f t="shared" si="6"/>
        <v>0</v>
      </c>
      <c r="I28" s="2"/>
      <c r="J28" s="4">
        <f t="shared" si="1"/>
        <v>0</v>
      </c>
      <c r="K28" s="5">
        <f t="shared" si="2"/>
        <v>0</v>
      </c>
    </row>
    <row r="29" spans="1:11">
      <c r="A29" s="2">
        <v>19</v>
      </c>
      <c r="B29" s="10" t="s">
        <v>21</v>
      </c>
      <c r="C29" s="9"/>
      <c r="D29" s="9"/>
      <c r="E29" s="8" t="s">
        <v>11</v>
      </c>
      <c r="F29" s="11">
        <v>2</v>
      </c>
      <c r="G29" s="4"/>
      <c r="H29" s="4">
        <f t="shared" si="6"/>
        <v>0</v>
      </c>
      <c r="I29" s="2"/>
      <c r="J29" s="4">
        <f t="shared" si="1"/>
        <v>0</v>
      </c>
      <c r="K29" s="5">
        <f t="shared" si="2"/>
        <v>0</v>
      </c>
    </row>
    <row r="30" spans="1:11" ht="51">
      <c r="A30" s="2">
        <v>20</v>
      </c>
      <c r="B30" s="10" t="s">
        <v>33</v>
      </c>
      <c r="C30" s="9"/>
      <c r="D30" s="9"/>
      <c r="E30" s="8" t="s">
        <v>11</v>
      </c>
      <c r="F30" s="11">
        <v>300</v>
      </c>
      <c r="G30" s="2"/>
      <c r="H30" s="4">
        <f t="shared" si="6"/>
        <v>0</v>
      </c>
      <c r="I30" s="2"/>
      <c r="J30" s="4">
        <f t="shared" si="1"/>
        <v>0</v>
      </c>
      <c r="K30" s="5">
        <f t="shared" si="2"/>
        <v>0</v>
      </c>
    </row>
    <row r="31" spans="1:11" ht="76.5">
      <c r="A31" s="2">
        <v>21</v>
      </c>
      <c r="B31" s="10" t="s">
        <v>34</v>
      </c>
      <c r="C31" s="9"/>
      <c r="D31" s="9"/>
      <c r="E31" s="8" t="s">
        <v>11</v>
      </c>
      <c r="F31" s="11">
        <v>2000</v>
      </c>
      <c r="G31" s="2"/>
      <c r="H31" s="4">
        <f t="shared" si="6"/>
        <v>0</v>
      </c>
      <c r="I31" s="2"/>
      <c r="J31" s="4">
        <f t="shared" si="1"/>
        <v>0</v>
      </c>
      <c r="K31" s="5">
        <f t="shared" si="2"/>
        <v>0</v>
      </c>
    </row>
    <row r="32" spans="1:11" ht="89.25">
      <c r="A32" s="2">
        <v>22</v>
      </c>
      <c r="B32" s="10" t="s">
        <v>35</v>
      </c>
      <c r="C32" s="9"/>
      <c r="D32" s="9"/>
      <c r="E32" s="8" t="s">
        <v>11</v>
      </c>
      <c r="F32" s="11">
        <v>300</v>
      </c>
      <c r="G32" s="2"/>
      <c r="H32" s="4">
        <f t="shared" si="6"/>
        <v>0</v>
      </c>
      <c r="I32" s="2"/>
      <c r="J32" s="4">
        <f t="shared" si="1"/>
        <v>0</v>
      </c>
      <c r="K32" s="5">
        <f t="shared" si="2"/>
        <v>0</v>
      </c>
    </row>
    <row r="33" spans="1:11" ht="63.75">
      <c r="A33" s="2">
        <v>23</v>
      </c>
      <c r="B33" s="10" t="s">
        <v>36</v>
      </c>
      <c r="C33" s="9"/>
      <c r="D33" s="9"/>
      <c r="E33" s="8" t="s">
        <v>11</v>
      </c>
      <c r="F33" s="11">
        <v>4600</v>
      </c>
      <c r="G33" s="2"/>
      <c r="H33" s="4">
        <f t="shared" si="6"/>
        <v>0</v>
      </c>
      <c r="I33" s="2"/>
      <c r="J33" s="4">
        <f t="shared" si="1"/>
        <v>0</v>
      </c>
      <c r="K33" s="5">
        <f t="shared" si="2"/>
        <v>0</v>
      </c>
    </row>
    <row r="34" spans="1:11" ht="51">
      <c r="A34" s="2">
        <v>24</v>
      </c>
      <c r="B34" s="10" t="s">
        <v>37</v>
      </c>
      <c r="C34" s="9"/>
      <c r="D34" s="9"/>
      <c r="E34" s="8" t="s">
        <v>11</v>
      </c>
      <c r="F34" s="11">
        <v>200</v>
      </c>
      <c r="G34" s="2"/>
      <c r="H34" s="4">
        <f t="shared" si="6"/>
        <v>0</v>
      </c>
      <c r="I34" s="2"/>
      <c r="J34" s="4">
        <f t="shared" si="1"/>
        <v>0</v>
      </c>
      <c r="K34" s="5">
        <f t="shared" si="2"/>
        <v>0</v>
      </c>
    </row>
    <row r="35" spans="1:11">
      <c r="A35" s="2">
        <v>25</v>
      </c>
      <c r="B35" s="10" t="s">
        <v>85</v>
      </c>
      <c r="C35" s="9"/>
      <c r="D35" s="9"/>
      <c r="E35" s="8" t="s">
        <v>13</v>
      </c>
      <c r="F35" s="11">
        <v>5</v>
      </c>
      <c r="G35" s="4"/>
      <c r="H35" s="4">
        <f t="shared" si="6"/>
        <v>0</v>
      </c>
      <c r="I35" s="2"/>
      <c r="J35" s="4">
        <f t="shared" si="1"/>
        <v>0</v>
      </c>
      <c r="K35" s="5">
        <f t="shared" si="2"/>
        <v>0</v>
      </c>
    </row>
    <row r="36" spans="1:11">
      <c r="A36" s="2">
        <v>26</v>
      </c>
      <c r="B36" s="10" t="s">
        <v>86</v>
      </c>
      <c r="C36" s="9"/>
      <c r="D36" s="9"/>
      <c r="E36" s="8" t="s">
        <v>13</v>
      </c>
      <c r="F36" s="11">
        <v>70</v>
      </c>
      <c r="G36" s="2"/>
      <c r="H36" s="4">
        <f t="shared" si="6"/>
        <v>0</v>
      </c>
      <c r="I36" s="2"/>
      <c r="J36" s="4">
        <f t="shared" si="1"/>
        <v>0</v>
      </c>
      <c r="K36" s="5">
        <f t="shared" si="2"/>
        <v>0</v>
      </c>
    </row>
    <row r="37" spans="1:11" ht="25.5">
      <c r="A37" s="2">
        <v>27</v>
      </c>
      <c r="B37" s="10" t="s">
        <v>569</v>
      </c>
      <c r="C37" s="9"/>
      <c r="D37" s="9"/>
      <c r="E37" s="8" t="s">
        <v>11</v>
      </c>
      <c r="F37" s="11">
        <v>6</v>
      </c>
      <c r="G37" s="2"/>
      <c r="H37" s="4">
        <f t="shared" si="6"/>
        <v>0</v>
      </c>
      <c r="I37" s="2"/>
      <c r="J37" s="4">
        <f t="shared" si="1"/>
        <v>0</v>
      </c>
      <c r="K37" s="5">
        <f t="shared" si="2"/>
        <v>0</v>
      </c>
    </row>
    <row r="38" spans="1:11" ht="38.25">
      <c r="A38" s="2">
        <v>28</v>
      </c>
      <c r="B38" s="10" t="s">
        <v>570</v>
      </c>
      <c r="C38" s="9"/>
      <c r="D38" s="9"/>
      <c r="E38" s="8" t="s">
        <v>11</v>
      </c>
      <c r="F38" s="11">
        <v>1</v>
      </c>
      <c r="G38" s="2"/>
      <c r="H38" s="4">
        <f t="shared" si="6"/>
        <v>0</v>
      </c>
      <c r="I38" s="2"/>
      <c r="J38" s="4">
        <f t="shared" si="1"/>
        <v>0</v>
      </c>
      <c r="K38" s="5">
        <f t="shared" si="2"/>
        <v>0</v>
      </c>
    </row>
    <row r="39" spans="1:11" ht="38.25">
      <c r="A39" s="2">
        <v>29</v>
      </c>
      <c r="B39" s="10" t="s">
        <v>571</v>
      </c>
      <c r="C39" s="9"/>
      <c r="D39" s="9"/>
      <c r="E39" s="8" t="s">
        <v>11</v>
      </c>
      <c r="F39" s="11">
        <v>30</v>
      </c>
      <c r="G39" s="2"/>
      <c r="H39" s="4">
        <f t="shared" si="6"/>
        <v>0</v>
      </c>
      <c r="I39" s="2"/>
      <c r="J39" s="4">
        <f t="shared" si="1"/>
        <v>0</v>
      </c>
      <c r="K39" s="5">
        <f t="shared" si="2"/>
        <v>0</v>
      </c>
    </row>
    <row r="40" spans="1:11" ht="38.25">
      <c r="A40" s="2">
        <v>30</v>
      </c>
      <c r="B40" s="10" t="s">
        <v>572</v>
      </c>
      <c r="C40" s="9"/>
      <c r="D40" s="9"/>
      <c r="E40" s="8" t="s">
        <v>11</v>
      </c>
      <c r="F40" s="11">
        <v>2</v>
      </c>
      <c r="G40" s="2"/>
      <c r="H40" s="4">
        <f t="shared" si="6"/>
        <v>0</v>
      </c>
      <c r="I40" s="2"/>
      <c r="J40" s="4">
        <f t="shared" si="1"/>
        <v>0</v>
      </c>
      <c r="K40" s="5">
        <f t="shared" si="2"/>
        <v>0</v>
      </c>
    </row>
    <row r="41" spans="1:11" ht="25.5">
      <c r="A41" s="2">
        <v>31</v>
      </c>
      <c r="B41" s="10" t="s">
        <v>38</v>
      </c>
      <c r="C41" s="9"/>
      <c r="D41" s="9"/>
      <c r="E41" s="8" t="s">
        <v>11</v>
      </c>
      <c r="F41" s="11">
        <v>30</v>
      </c>
      <c r="G41" s="2"/>
      <c r="H41" s="4">
        <f t="shared" si="6"/>
        <v>0</v>
      </c>
      <c r="I41" s="2"/>
      <c r="J41" s="4">
        <f t="shared" si="1"/>
        <v>0</v>
      </c>
      <c r="K41" s="5">
        <f t="shared" si="2"/>
        <v>0</v>
      </c>
    </row>
    <row r="42" spans="1:11" ht="25.5">
      <c r="A42" s="2">
        <v>32</v>
      </c>
      <c r="B42" s="10" t="s">
        <v>39</v>
      </c>
      <c r="C42" s="9"/>
      <c r="D42" s="9"/>
      <c r="E42" s="8" t="s">
        <v>11</v>
      </c>
      <c r="F42" s="11">
        <v>30</v>
      </c>
      <c r="G42" s="2"/>
      <c r="H42" s="4">
        <f t="shared" si="6"/>
        <v>0</v>
      </c>
      <c r="I42" s="2"/>
      <c r="J42" s="4">
        <f t="shared" si="1"/>
        <v>0</v>
      </c>
      <c r="K42" s="5">
        <f t="shared" si="2"/>
        <v>0</v>
      </c>
    </row>
    <row r="43" spans="1:11" ht="25.5">
      <c r="A43" s="2">
        <v>33</v>
      </c>
      <c r="B43" s="10" t="s">
        <v>40</v>
      </c>
      <c r="C43" s="9"/>
      <c r="D43" s="9"/>
      <c r="E43" s="8" t="s">
        <v>11</v>
      </c>
      <c r="F43" s="11">
        <v>50</v>
      </c>
      <c r="G43" s="2"/>
      <c r="H43" s="4">
        <f t="shared" si="6"/>
        <v>0</v>
      </c>
      <c r="I43" s="2"/>
      <c r="J43" s="4">
        <f t="shared" si="1"/>
        <v>0</v>
      </c>
      <c r="K43" s="5">
        <f t="shared" si="2"/>
        <v>0</v>
      </c>
    </row>
    <row r="44" spans="1:11" ht="51">
      <c r="A44" s="2">
        <v>34</v>
      </c>
      <c r="B44" s="10" t="s">
        <v>41</v>
      </c>
      <c r="C44" s="22"/>
      <c r="D44" s="9"/>
      <c r="E44" s="8" t="s">
        <v>11</v>
      </c>
      <c r="F44" s="11">
        <v>1600</v>
      </c>
      <c r="G44" s="2"/>
      <c r="H44" s="4">
        <f t="shared" si="6"/>
        <v>0</v>
      </c>
      <c r="I44" s="2"/>
      <c r="J44" s="4">
        <f t="shared" si="1"/>
        <v>0</v>
      </c>
      <c r="K44" s="5">
        <f t="shared" si="2"/>
        <v>0</v>
      </c>
    </row>
    <row r="45" spans="1:11" ht="25.5">
      <c r="A45" s="2">
        <v>35</v>
      </c>
      <c r="B45" s="10" t="s">
        <v>42</v>
      </c>
      <c r="C45" s="22"/>
      <c r="D45" s="9"/>
      <c r="E45" s="8" t="s">
        <v>11</v>
      </c>
      <c r="F45" s="11">
        <v>6</v>
      </c>
      <c r="G45" s="2"/>
      <c r="H45" s="4">
        <f t="shared" si="6"/>
        <v>0</v>
      </c>
      <c r="I45" s="2"/>
      <c r="J45" s="4">
        <f t="shared" si="1"/>
        <v>0</v>
      </c>
      <c r="K45" s="5">
        <f t="shared" si="2"/>
        <v>0</v>
      </c>
    </row>
    <row r="46" spans="1:11">
      <c r="A46" s="2">
        <v>36</v>
      </c>
      <c r="B46" s="10" t="s">
        <v>79</v>
      </c>
      <c r="C46" s="22"/>
      <c r="D46" s="9"/>
      <c r="E46" s="8" t="s">
        <v>11</v>
      </c>
      <c r="F46" s="11">
        <v>30</v>
      </c>
      <c r="G46" s="2"/>
      <c r="H46" s="4">
        <f t="shared" si="6"/>
        <v>0</v>
      </c>
      <c r="I46" s="2"/>
      <c r="J46" s="4">
        <f t="shared" si="1"/>
        <v>0</v>
      </c>
      <c r="K46" s="5">
        <f t="shared" si="2"/>
        <v>0</v>
      </c>
    </row>
    <row r="47" spans="1:11">
      <c r="A47" s="2">
        <v>37</v>
      </c>
      <c r="B47" s="25" t="s">
        <v>22</v>
      </c>
      <c r="C47" s="22"/>
      <c r="D47" s="9"/>
      <c r="E47" s="8" t="s">
        <v>11</v>
      </c>
      <c r="F47" s="11">
        <v>2</v>
      </c>
      <c r="G47" s="2"/>
      <c r="H47" s="4">
        <f t="shared" si="6"/>
        <v>0</v>
      </c>
      <c r="I47" s="2"/>
      <c r="J47" s="4">
        <f t="shared" si="1"/>
        <v>0</v>
      </c>
      <c r="K47" s="5">
        <f t="shared" si="2"/>
        <v>0</v>
      </c>
    </row>
    <row r="48" spans="1:11">
      <c r="A48" s="2">
        <v>38</v>
      </c>
      <c r="B48" s="25" t="s">
        <v>23</v>
      </c>
      <c r="C48" s="22"/>
      <c r="D48" s="9"/>
      <c r="E48" s="8" t="s">
        <v>11</v>
      </c>
      <c r="F48" s="11">
        <v>2</v>
      </c>
      <c r="G48" s="2"/>
      <c r="H48" s="4">
        <f t="shared" si="6"/>
        <v>0</v>
      </c>
      <c r="I48" s="2"/>
      <c r="J48" s="4">
        <f t="shared" si="1"/>
        <v>0</v>
      </c>
      <c r="K48" s="5">
        <f t="shared" si="2"/>
        <v>0</v>
      </c>
    </row>
    <row r="49" spans="1:11">
      <c r="A49" s="2">
        <v>39</v>
      </c>
      <c r="B49" s="25" t="s">
        <v>24</v>
      </c>
      <c r="C49" s="22"/>
      <c r="D49" s="9"/>
      <c r="E49" s="8" t="s">
        <v>11</v>
      </c>
      <c r="F49" s="11">
        <v>2</v>
      </c>
      <c r="G49" s="2"/>
      <c r="H49" s="4">
        <f t="shared" si="6"/>
        <v>0</v>
      </c>
      <c r="I49" s="2"/>
      <c r="J49" s="4">
        <f t="shared" si="1"/>
        <v>0</v>
      </c>
      <c r="K49" s="5">
        <f t="shared" si="2"/>
        <v>0</v>
      </c>
    </row>
    <row r="50" spans="1:11">
      <c r="A50" s="2">
        <v>40</v>
      </c>
      <c r="B50" s="25" t="s">
        <v>25</v>
      </c>
      <c r="C50" s="22"/>
      <c r="D50" s="9"/>
      <c r="E50" s="8" t="s">
        <v>11</v>
      </c>
      <c r="F50" s="11">
        <v>2</v>
      </c>
      <c r="G50" s="2"/>
      <c r="H50" s="4">
        <f t="shared" si="6"/>
        <v>0</v>
      </c>
      <c r="I50" s="2"/>
      <c r="J50" s="4">
        <f t="shared" si="1"/>
        <v>0</v>
      </c>
      <c r="K50" s="5">
        <f t="shared" si="2"/>
        <v>0</v>
      </c>
    </row>
    <row r="51" spans="1:11">
      <c r="A51" s="2">
        <v>41</v>
      </c>
      <c r="B51" s="25" t="s">
        <v>26</v>
      </c>
      <c r="C51" s="22"/>
      <c r="D51" s="9"/>
      <c r="E51" s="8" t="s">
        <v>11</v>
      </c>
      <c r="F51" s="11">
        <v>2</v>
      </c>
      <c r="G51" s="2"/>
      <c r="H51" s="4">
        <f t="shared" si="6"/>
        <v>0</v>
      </c>
      <c r="I51" s="2"/>
      <c r="J51" s="4">
        <f t="shared" si="1"/>
        <v>0</v>
      </c>
      <c r="K51" s="5">
        <f t="shared" si="2"/>
        <v>0</v>
      </c>
    </row>
    <row r="52" spans="1:11">
      <c r="A52" s="2">
        <v>42</v>
      </c>
      <c r="B52" s="25" t="s">
        <v>27</v>
      </c>
      <c r="C52" s="22"/>
      <c r="D52" s="9"/>
      <c r="E52" s="8" t="s">
        <v>11</v>
      </c>
      <c r="F52" s="11">
        <v>2</v>
      </c>
      <c r="G52" s="2"/>
      <c r="H52" s="4">
        <f t="shared" si="6"/>
        <v>0</v>
      </c>
      <c r="I52" s="2"/>
      <c r="J52" s="4">
        <f t="shared" si="1"/>
        <v>0</v>
      </c>
      <c r="K52" s="5">
        <f t="shared" si="2"/>
        <v>0</v>
      </c>
    </row>
    <row r="53" spans="1:11" ht="25.5">
      <c r="A53" s="2">
        <v>43</v>
      </c>
      <c r="B53" s="25" t="s">
        <v>80</v>
      </c>
      <c r="C53" s="22"/>
      <c r="D53" s="9"/>
      <c r="E53" s="8" t="s">
        <v>11</v>
      </c>
      <c r="F53" s="11">
        <v>2</v>
      </c>
      <c r="G53" s="2"/>
      <c r="H53" s="4">
        <f t="shared" si="6"/>
        <v>0</v>
      </c>
      <c r="I53" s="2"/>
      <c r="J53" s="4">
        <f t="shared" si="1"/>
        <v>0</v>
      </c>
      <c r="K53" s="5">
        <f t="shared" si="2"/>
        <v>0</v>
      </c>
    </row>
    <row r="54" spans="1:11" ht="15" thickBot="1">
      <c r="A54" s="1"/>
      <c r="B54" s="1"/>
      <c r="C54" s="1"/>
      <c r="D54" s="1"/>
      <c r="E54" s="187" t="s">
        <v>9</v>
      </c>
      <c r="F54" s="187"/>
      <c r="G54" s="188"/>
      <c r="H54" s="66">
        <f>SUM(H11:H53)</f>
        <v>0</v>
      </c>
      <c r="I54" s="67"/>
      <c r="J54" s="67"/>
      <c r="K54" s="66">
        <f>SUM(K11:K53)</f>
        <v>0</v>
      </c>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72"/>
      <c r="I57" s="172"/>
      <c r="J57" s="172"/>
      <c r="K57" s="6"/>
    </row>
    <row r="61" spans="1:11" ht="9.75" customHeight="1"/>
    <row r="62" spans="1:11" ht="41.25" customHeight="1"/>
  </sheetData>
  <mergeCells count="17">
    <mergeCell ref="A1:K1"/>
    <mergeCell ref="A2:K2"/>
    <mergeCell ref="A3:K3"/>
    <mergeCell ref="A5:K5"/>
    <mergeCell ref="K8:K9"/>
    <mergeCell ref="A6:K6"/>
    <mergeCell ref="A8:A9"/>
    <mergeCell ref="B8:B9"/>
    <mergeCell ref="C8:C9"/>
    <mergeCell ref="D8:D9"/>
    <mergeCell ref="H57:J57"/>
    <mergeCell ref="F8:F9"/>
    <mergeCell ref="G8:G9"/>
    <mergeCell ref="H8:H9"/>
    <mergeCell ref="I8:J8"/>
    <mergeCell ref="E54:G54"/>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28">
    <pageSetUpPr fitToPage="1"/>
  </sheetPr>
  <dimension ref="A1:K21"/>
  <sheetViews>
    <sheetView workbookViewId="0">
      <selection activeCell="G11" sqref="G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301</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5.5">
      <c r="A11" s="2">
        <v>1</v>
      </c>
      <c r="B11" s="10" t="s">
        <v>299</v>
      </c>
      <c r="C11" s="9"/>
      <c r="D11" s="9"/>
      <c r="E11" s="8" t="s">
        <v>11</v>
      </c>
      <c r="F11" s="11">
        <v>150</v>
      </c>
      <c r="G11" s="4"/>
      <c r="H11" s="4">
        <f t="shared" ref="H11:H12" si="0">ROUND(F11*G11,2)</f>
        <v>0</v>
      </c>
      <c r="I11" s="2"/>
      <c r="J11" s="4">
        <f t="shared" ref="J11:J12" si="1">+H11*I11%</f>
        <v>0</v>
      </c>
      <c r="K11" s="5">
        <f t="shared" ref="K11:K12" si="2">ROUND(H11+J11,2)</f>
        <v>0</v>
      </c>
    </row>
    <row r="12" spans="1:11" ht="127.5">
      <c r="A12" s="2">
        <v>2</v>
      </c>
      <c r="B12" s="10" t="s">
        <v>707</v>
      </c>
      <c r="C12" s="9"/>
      <c r="D12" s="9"/>
      <c r="E12" s="8" t="s">
        <v>11</v>
      </c>
      <c r="F12" s="11">
        <v>200</v>
      </c>
      <c r="G12" s="4"/>
      <c r="H12" s="4">
        <f t="shared" si="0"/>
        <v>0</v>
      </c>
      <c r="I12" s="2"/>
      <c r="J12" s="4">
        <f t="shared" si="1"/>
        <v>0</v>
      </c>
      <c r="K12" s="5">
        <f t="shared" si="2"/>
        <v>0</v>
      </c>
    </row>
    <row r="13" spans="1:11" ht="15" thickBot="1">
      <c r="A13" s="1"/>
      <c r="B13" s="1"/>
      <c r="C13" s="1"/>
      <c r="D13" s="1"/>
      <c r="E13" s="173" t="s">
        <v>9</v>
      </c>
      <c r="F13" s="176"/>
      <c r="G13" s="177"/>
      <c r="H13" s="66"/>
      <c r="I13" s="67"/>
      <c r="J13" s="67"/>
      <c r="K13" s="66"/>
    </row>
    <row r="14" spans="1:11">
      <c r="A14" s="1"/>
      <c r="B14" s="86"/>
      <c r="C14" s="1"/>
      <c r="D14" s="1"/>
      <c r="E14" s="1"/>
      <c r="F14" s="1"/>
      <c r="G14" s="1"/>
      <c r="H14" s="1"/>
      <c r="I14" s="1"/>
      <c r="J14" s="1"/>
      <c r="K14" s="1"/>
    </row>
    <row r="15" spans="1:11">
      <c r="A15" s="1"/>
      <c r="B15" s="30"/>
      <c r="C15" s="1"/>
      <c r="D15" s="1"/>
      <c r="E15" s="1"/>
      <c r="F15" s="1"/>
      <c r="G15" s="1"/>
      <c r="H15" s="1"/>
      <c r="I15" s="1"/>
      <c r="J15" s="1"/>
      <c r="K15" s="1"/>
    </row>
    <row r="16" spans="1:11">
      <c r="A16" s="1"/>
      <c r="B16" s="1"/>
      <c r="C16" s="1"/>
      <c r="D16" s="1"/>
      <c r="E16" s="1"/>
      <c r="F16" s="1"/>
      <c r="G16" s="1"/>
      <c r="H16" s="172"/>
      <c r="I16" s="172"/>
      <c r="J16" s="172"/>
      <c r="K16" s="6"/>
    </row>
    <row r="21" ht="26.25"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29">
    <pageSetUpPr fitToPage="1"/>
  </sheetPr>
  <dimension ref="A1:K25"/>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302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c r="A11" s="2">
        <v>1</v>
      </c>
      <c r="B11" s="10" t="s">
        <v>604</v>
      </c>
      <c r="C11" s="9"/>
      <c r="D11" s="9"/>
      <c r="E11" s="8" t="s">
        <v>11</v>
      </c>
      <c r="F11" s="11">
        <v>120</v>
      </c>
      <c r="G11" s="2"/>
      <c r="H11" s="4">
        <f t="shared" ref="H11:H16" si="0">ROUND(F11*G11,2)</f>
        <v>0</v>
      </c>
      <c r="I11" s="2"/>
      <c r="J11" s="4">
        <f>+H11*I11%</f>
        <v>0</v>
      </c>
      <c r="K11" s="5">
        <f>ROUND(H11+J11,2)</f>
        <v>0</v>
      </c>
    </row>
    <row r="12" spans="1:11" ht="25.5">
      <c r="A12" s="2">
        <v>2</v>
      </c>
      <c r="B12" s="10" t="s">
        <v>609</v>
      </c>
      <c r="C12" s="9"/>
      <c r="D12" s="9"/>
      <c r="E12" s="8" t="s">
        <v>11</v>
      </c>
      <c r="F12" s="11">
        <v>90</v>
      </c>
      <c r="G12" s="2"/>
      <c r="H12" s="4">
        <f t="shared" si="0"/>
        <v>0</v>
      </c>
      <c r="I12" s="2"/>
      <c r="J12" s="4">
        <f t="shared" ref="J12:J16" si="1">+H12*I12%</f>
        <v>0</v>
      </c>
      <c r="K12" s="5">
        <f t="shared" ref="K12:K16" si="2">ROUND(H12+J12,2)</f>
        <v>0</v>
      </c>
    </row>
    <row r="13" spans="1:11" ht="25.5">
      <c r="A13" s="2">
        <v>3</v>
      </c>
      <c r="B13" s="10" t="s">
        <v>605</v>
      </c>
      <c r="C13" s="9"/>
      <c r="D13" s="9"/>
      <c r="E13" s="8" t="s">
        <v>11</v>
      </c>
      <c r="F13" s="11">
        <v>300</v>
      </c>
      <c r="G13" s="2"/>
      <c r="H13" s="4">
        <f t="shared" si="0"/>
        <v>0</v>
      </c>
      <c r="I13" s="2"/>
      <c r="J13" s="4">
        <f t="shared" si="1"/>
        <v>0</v>
      </c>
      <c r="K13" s="5">
        <f t="shared" si="2"/>
        <v>0</v>
      </c>
    </row>
    <row r="14" spans="1:11" ht="38.25">
      <c r="A14" s="2">
        <v>4</v>
      </c>
      <c r="B14" s="10" t="s">
        <v>606</v>
      </c>
      <c r="C14" s="9"/>
      <c r="D14" s="9"/>
      <c r="E14" s="8" t="s">
        <v>11</v>
      </c>
      <c r="F14" s="11">
        <v>300</v>
      </c>
      <c r="G14" s="2"/>
      <c r="H14" s="4">
        <f t="shared" si="0"/>
        <v>0</v>
      </c>
      <c r="I14" s="2"/>
      <c r="J14" s="4">
        <f t="shared" si="1"/>
        <v>0</v>
      </c>
      <c r="K14" s="5">
        <f t="shared" si="2"/>
        <v>0</v>
      </c>
    </row>
    <row r="15" spans="1:11" ht="25.5">
      <c r="A15" s="2">
        <v>5</v>
      </c>
      <c r="B15" s="10" t="s">
        <v>608</v>
      </c>
      <c r="C15" s="9"/>
      <c r="D15" s="9"/>
      <c r="E15" s="8" t="s">
        <v>11</v>
      </c>
      <c r="F15" s="11">
        <v>60</v>
      </c>
      <c r="G15" s="2"/>
      <c r="H15" s="4">
        <f t="shared" si="0"/>
        <v>0</v>
      </c>
      <c r="I15" s="2"/>
      <c r="J15" s="4">
        <f t="shared" si="1"/>
        <v>0</v>
      </c>
      <c r="K15" s="5">
        <f t="shared" si="2"/>
        <v>0</v>
      </c>
    </row>
    <row r="16" spans="1:11" ht="25.5">
      <c r="A16" s="2">
        <v>6</v>
      </c>
      <c r="B16" s="10" t="s">
        <v>607</v>
      </c>
      <c r="C16" s="9"/>
      <c r="D16" s="9"/>
      <c r="E16" s="8" t="s">
        <v>11</v>
      </c>
      <c r="F16" s="11">
        <v>30</v>
      </c>
      <c r="G16" s="2"/>
      <c r="H16" s="4">
        <f t="shared" si="0"/>
        <v>0</v>
      </c>
      <c r="I16" s="2"/>
      <c r="J16" s="4">
        <f t="shared" si="1"/>
        <v>0</v>
      </c>
      <c r="K16" s="5">
        <f t="shared" si="2"/>
        <v>0</v>
      </c>
    </row>
    <row r="17" spans="1:11" ht="15" thickBot="1">
      <c r="A17" s="1"/>
      <c r="B17" s="1"/>
      <c r="C17" s="1"/>
      <c r="D17" s="1"/>
      <c r="E17" s="173" t="s">
        <v>9</v>
      </c>
      <c r="F17" s="176"/>
      <c r="G17" s="177"/>
      <c r="H17" s="66">
        <f>SUM(H11:H16)</f>
        <v>0</v>
      </c>
      <c r="I17" s="67"/>
      <c r="J17" s="67"/>
      <c r="K17" s="66">
        <f>SUM(K11:K16)</f>
        <v>0</v>
      </c>
    </row>
    <row r="18" spans="1:11">
      <c r="A18" s="1"/>
      <c r="B18" s="26"/>
      <c r="C18" s="1"/>
      <c r="D18" s="1"/>
      <c r="E18" s="1"/>
      <c r="F18" s="1"/>
      <c r="G18" s="1"/>
      <c r="H18" s="1"/>
      <c r="I18" s="1"/>
      <c r="J18" s="1"/>
      <c r="K18" s="1"/>
    </row>
    <row r="19" spans="1:11">
      <c r="A19" s="1"/>
      <c r="B19" s="30"/>
      <c r="C19" s="1"/>
      <c r="D19" s="1"/>
      <c r="E19" s="1"/>
      <c r="F19" s="1"/>
      <c r="G19" s="1"/>
      <c r="H19" s="1"/>
      <c r="I19" s="1"/>
      <c r="J19" s="1"/>
      <c r="K19" s="1"/>
    </row>
    <row r="20" spans="1:11">
      <c r="A20" s="1"/>
      <c r="B20" s="1"/>
      <c r="C20" s="1"/>
      <c r="D20" s="1"/>
      <c r="E20" s="1"/>
      <c r="F20" s="1"/>
      <c r="G20" s="1"/>
      <c r="H20" s="172"/>
      <c r="I20" s="172"/>
      <c r="J20" s="172"/>
      <c r="K20" s="6"/>
    </row>
    <row r="25" spans="1:11" ht="27" customHeight="1"/>
  </sheetData>
  <mergeCells count="17">
    <mergeCell ref="A1:K1"/>
    <mergeCell ref="A2:K2"/>
    <mergeCell ref="A3:K3"/>
    <mergeCell ref="A5:K5"/>
    <mergeCell ref="K8:K9"/>
    <mergeCell ref="A6:K6"/>
    <mergeCell ref="A8:A9"/>
    <mergeCell ref="B8:B9"/>
    <mergeCell ref="C8:C9"/>
    <mergeCell ref="D8:D9"/>
    <mergeCell ref="H20:J20"/>
    <mergeCell ref="F8:F9"/>
    <mergeCell ref="G8:G9"/>
    <mergeCell ref="H8:H9"/>
    <mergeCell ref="I8:J8"/>
    <mergeCell ref="E17:G17"/>
    <mergeCell ref="E8:E9"/>
  </mergeCells>
  <pageMargins left="0.70866141732283472" right="0.70866141732283472" top="0.74803149606299213" bottom="0.74803149606299213" header="0.31496062992125984" footer="0.31496062992125984"/>
  <pageSetup paperSize="9" scale="92"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30">
    <pageSetUpPr fitToPage="1"/>
  </sheetPr>
  <dimension ref="A1:K24"/>
  <sheetViews>
    <sheetView topLeftCell="A11"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7" max="7" width="11" customWidth="1"/>
    <col min="8" max="8" width="9.875" customWidth="1"/>
    <col min="11" max="11" width="10.375"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308</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22.25" customHeight="1">
      <c r="A11" s="2">
        <v>1</v>
      </c>
      <c r="B11" s="10" t="s">
        <v>304</v>
      </c>
      <c r="C11" s="9"/>
      <c r="D11" s="9"/>
      <c r="E11" s="8" t="s">
        <v>11</v>
      </c>
      <c r="F11" s="11">
        <v>3000</v>
      </c>
      <c r="G11" s="2"/>
      <c r="H11" s="4">
        <f t="shared" ref="H11:H15" si="0">ROUND(F11*G11,2)</f>
        <v>0</v>
      </c>
      <c r="I11" s="2"/>
      <c r="J11" s="4">
        <f>+H11*I11%</f>
        <v>0</v>
      </c>
      <c r="K11" s="5">
        <f>ROUND(H11+J11,2)</f>
        <v>0</v>
      </c>
    </row>
    <row r="12" spans="1:11" ht="172.5" customHeight="1">
      <c r="A12" s="2">
        <v>2</v>
      </c>
      <c r="B12" s="10" t="s">
        <v>305</v>
      </c>
      <c r="C12" s="9"/>
      <c r="D12" s="9"/>
      <c r="E12" s="8" t="s">
        <v>11</v>
      </c>
      <c r="F12" s="11">
        <v>300</v>
      </c>
      <c r="G12" s="2"/>
      <c r="H12" s="4">
        <f t="shared" si="0"/>
        <v>0</v>
      </c>
      <c r="I12" s="2"/>
      <c r="J12" s="4">
        <f>+H12*I12%</f>
        <v>0</v>
      </c>
      <c r="K12" s="5">
        <f>ROUND(H12+J12,2)</f>
        <v>0</v>
      </c>
    </row>
    <row r="13" spans="1:11" ht="84.75" customHeight="1">
      <c r="A13" s="2">
        <v>3</v>
      </c>
      <c r="B13" s="10" t="s">
        <v>306</v>
      </c>
      <c r="C13" s="9"/>
      <c r="D13" s="9"/>
      <c r="E13" s="8" t="s">
        <v>11</v>
      </c>
      <c r="F13" s="11">
        <v>200</v>
      </c>
      <c r="G13" s="2"/>
      <c r="H13" s="4">
        <f t="shared" si="0"/>
        <v>0</v>
      </c>
      <c r="I13" s="2"/>
      <c r="J13" s="4">
        <f t="shared" ref="J13:J15" si="1">+H13*I13%</f>
        <v>0</v>
      </c>
      <c r="K13" s="5">
        <f t="shared" ref="K13:K15" si="2">ROUND(H13+J13,2)</f>
        <v>0</v>
      </c>
    </row>
    <row r="14" spans="1:11" ht="93.75" customHeight="1">
      <c r="A14" s="2">
        <v>4</v>
      </c>
      <c r="B14" s="10" t="s">
        <v>303</v>
      </c>
      <c r="C14" s="9"/>
      <c r="D14" s="9"/>
      <c r="E14" s="8" t="s">
        <v>11</v>
      </c>
      <c r="F14" s="11">
        <v>200</v>
      </c>
      <c r="G14" s="2"/>
      <c r="H14" s="4">
        <f t="shared" si="0"/>
        <v>0</v>
      </c>
      <c r="I14" s="2"/>
      <c r="J14" s="4">
        <f t="shared" si="1"/>
        <v>0</v>
      </c>
      <c r="K14" s="5">
        <f t="shared" si="2"/>
        <v>0</v>
      </c>
    </row>
    <row r="15" spans="1:11" ht="110.25" customHeight="1">
      <c r="A15" s="2">
        <v>5</v>
      </c>
      <c r="B15" s="10" t="s">
        <v>307</v>
      </c>
      <c r="C15" s="9"/>
      <c r="D15" s="9"/>
      <c r="E15" s="8" t="s">
        <v>11</v>
      </c>
      <c r="F15" s="11">
        <v>5000</v>
      </c>
      <c r="G15" s="2"/>
      <c r="H15" s="4">
        <f t="shared" si="0"/>
        <v>0</v>
      </c>
      <c r="I15" s="2"/>
      <c r="J15" s="4">
        <f t="shared" si="1"/>
        <v>0</v>
      </c>
      <c r="K15" s="5">
        <f t="shared" si="2"/>
        <v>0</v>
      </c>
    </row>
    <row r="16" spans="1:11" ht="15" thickBot="1">
      <c r="A16" s="1"/>
      <c r="B16" s="1"/>
      <c r="C16" s="1"/>
      <c r="D16" s="1"/>
      <c r="E16" s="173" t="s">
        <v>9</v>
      </c>
      <c r="F16" s="176"/>
      <c r="G16" s="177"/>
      <c r="H16" s="66">
        <f>SUM(H11:H15)</f>
        <v>0</v>
      </c>
      <c r="I16" s="67"/>
      <c r="J16" s="67"/>
      <c r="K16" s="66">
        <f>SUM(K11:K15)</f>
        <v>0</v>
      </c>
    </row>
    <row r="17" spans="1:11">
      <c r="A17" s="1"/>
      <c r="B17" s="26"/>
      <c r="C17" s="1"/>
      <c r="D17" s="1"/>
      <c r="E17" s="1"/>
      <c r="F17" s="1"/>
      <c r="G17" s="1"/>
      <c r="H17" s="1"/>
      <c r="I17" s="1"/>
      <c r="J17" s="1"/>
      <c r="K17" s="1"/>
    </row>
    <row r="18" spans="1:11">
      <c r="A18" s="1"/>
      <c r="B18" s="30"/>
      <c r="C18" s="1"/>
      <c r="D18" s="1"/>
      <c r="E18" s="1"/>
      <c r="F18" s="1"/>
      <c r="G18" s="1"/>
      <c r="H18" s="1"/>
      <c r="I18" s="1"/>
      <c r="J18" s="1"/>
      <c r="K18" s="1"/>
    </row>
    <row r="19" spans="1:11">
      <c r="A19" s="1"/>
      <c r="B19" s="1"/>
      <c r="C19" s="1"/>
      <c r="D19" s="1"/>
      <c r="E19" s="1"/>
      <c r="F19" s="1"/>
      <c r="G19" s="1"/>
      <c r="H19" s="172"/>
      <c r="I19" s="172"/>
      <c r="J19" s="172"/>
      <c r="K19" s="6"/>
    </row>
    <row r="24" spans="1:11" ht="30" customHeight="1"/>
  </sheetData>
  <mergeCells count="17">
    <mergeCell ref="A1:K1"/>
    <mergeCell ref="A2:K2"/>
    <mergeCell ref="A3:K3"/>
    <mergeCell ref="A5:K5"/>
    <mergeCell ref="K8:K9"/>
    <mergeCell ref="A6:K6"/>
    <mergeCell ref="A8:A9"/>
    <mergeCell ref="B8:B9"/>
    <mergeCell ref="C8:C9"/>
    <mergeCell ref="D8:D9"/>
    <mergeCell ref="H19:J19"/>
    <mergeCell ref="F8:F9"/>
    <mergeCell ref="G8:G9"/>
    <mergeCell ref="H8:H9"/>
    <mergeCell ref="I8:J8"/>
    <mergeCell ref="E16:G16"/>
    <mergeCell ref="E8:E9"/>
  </mergeCells>
  <pageMargins left="0.70866141732283472" right="0.70866141732283472" top="0.74803149606299213" bottom="0.74803149606299213" header="0.31496062992125984" footer="0.31496062992125984"/>
  <pageSetup paperSize="9" scale="90"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31">
    <pageSetUpPr fitToPage="1"/>
  </sheetPr>
  <dimension ref="A1:K20"/>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310</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40.25">
      <c r="A11" s="2">
        <v>1</v>
      </c>
      <c r="B11" s="10" t="s">
        <v>309</v>
      </c>
      <c r="C11" s="9"/>
      <c r="D11" s="9"/>
      <c r="E11" s="8" t="s">
        <v>11</v>
      </c>
      <c r="F11" s="87">
        <v>70</v>
      </c>
      <c r="G11" s="2"/>
      <c r="H11" s="4">
        <f>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72"/>
      <c r="I15" s="172"/>
      <c r="J15" s="172"/>
      <c r="K15" s="6"/>
    </row>
    <row r="20" ht="31.5"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usz32">
    <pageSetUpPr fitToPage="1"/>
  </sheetPr>
  <dimension ref="A1:K22"/>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314</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63.75">
      <c r="A11" s="2">
        <v>1</v>
      </c>
      <c r="B11" s="10" t="s">
        <v>311</v>
      </c>
      <c r="C11" s="9"/>
      <c r="D11" s="9"/>
      <c r="E11" s="8" t="s">
        <v>11</v>
      </c>
      <c r="F11" s="11">
        <v>2500</v>
      </c>
      <c r="G11" s="4"/>
      <c r="H11" s="4">
        <f t="shared" ref="H11:H13" si="0">ROUND(F11*G11,2)</f>
        <v>0</v>
      </c>
      <c r="I11" s="2"/>
      <c r="J11" s="4">
        <f>+H11*I11%</f>
        <v>0</v>
      </c>
      <c r="K11" s="5">
        <f>ROUND(H11+J11,2)</f>
        <v>0</v>
      </c>
    </row>
    <row r="12" spans="1:11" ht="63.75">
      <c r="A12" s="2">
        <v>2</v>
      </c>
      <c r="B12" s="10" t="s">
        <v>312</v>
      </c>
      <c r="C12" s="9"/>
      <c r="D12" s="9"/>
      <c r="E12" s="8" t="s">
        <v>11</v>
      </c>
      <c r="F12" s="11">
        <v>160</v>
      </c>
      <c r="G12" s="4"/>
      <c r="H12" s="4">
        <f t="shared" si="0"/>
        <v>0</v>
      </c>
      <c r="I12" s="2"/>
      <c r="J12" s="4">
        <f t="shared" ref="J12:J13" si="1">+H12*I12%</f>
        <v>0</v>
      </c>
      <c r="K12" s="5">
        <f t="shared" ref="K12:K13" si="2">ROUND(H12+J12,2)</f>
        <v>0</v>
      </c>
    </row>
    <row r="13" spans="1:11" ht="51">
      <c r="A13" s="2">
        <v>3</v>
      </c>
      <c r="B13" s="10" t="s">
        <v>313</v>
      </c>
      <c r="C13" s="9"/>
      <c r="D13" s="9"/>
      <c r="E13" s="8" t="s">
        <v>11</v>
      </c>
      <c r="F13" s="11">
        <v>1</v>
      </c>
      <c r="G13" s="4"/>
      <c r="H13" s="4">
        <f t="shared" si="0"/>
        <v>0</v>
      </c>
      <c r="I13" s="2"/>
      <c r="J13" s="4">
        <f t="shared" si="1"/>
        <v>0</v>
      </c>
      <c r="K13" s="5">
        <f t="shared" si="2"/>
        <v>0</v>
      </c>
    </row>
    <row r="14" spans="1:11" ht="15" thickBot="1">
      <c r="A14" s="1"/>
      <c r="B14" s="1"/>
      <c r="C14" s="1"/>
      <c r="D14" s="1"/>
      <c r="E14" s="173" t="s">
        <v>9</v>
      </c>
      <c r="F14" s="176"/>
      <c r="G14" s="177"/>
      <c r="H14" s="66">
        <f>SUM(H11:H13)</f>
        <v>0</v>
      </c>
      <c r="I14" s="67"/>
      <c r="J14" s="67"/>
      <c r="K14" s="66">
        <f>SUM(K11:K13)</f>
        <v>0</v>
      </c>
    </row>
    <row r="15" spans="1:11">
      <c r="A15" s="1"/>
      <c r="B15" s="26"/>
      <c r="C15" s="1"/>
      <c r="D15" s="1"/>
      <c r="E15" s="1"/>
      <c r="F15" s="1"/>
      <c r="G15" s="1"/>
      <c r="H15" s="1"/>
      <c r="I15" s="1"/>
      <c r="J15" s="1"/>
      <c r="K15" s="1"/>
    </row>
    <row r="16" spans="1:11">
      <c r="A16" s="1"/>
      <c r="B16" s="30"/>
      <c r="C16" s="1"/>
      <c r="D16" s="1"/>
      <c r="E16" s="1"/>
      <c r="F16" s="1"/>
      <c r="G16" s="1"/>
      <c r="H16" s="1"/>
      <c r="I16" s="1"/>
      <c r="J16" s="1"/>
      <c r="K16" s="1"/>
    </row>
    <row r="17" spans="1:11">
      <c r="A17" s="1"/>
      <c r="B17" s="1"/>
      <c r="C17" s="1"/>
      <c r="D17" s="1"/>
      <c r="E17" s="1"/>
      <c r="F17" s="1"/>
      <c r="G17" s="1"/>
      <c r="H17" s="172"/>
      <c r="I17" s="172"/>
      <c r="J17" s="172"/>
      <c r="K17" s="6"/>
    </row>
    <row r="22" spans="1:11" ht="29.25" customHeight="1"/>
  </sheetData>
  <mergeCells count="17">
    <mergeCell ref="A1:K1"/>
    <mergeCell ref="A2:K2"/>
    <mergeCell ref="A3:K3"/>
    <mergeCell ref="A5:K5"/>
    <mergeCell ref="K8:K9"/>
    <mergeCell ref="A6:K6"/>
    <mergeCell ref="A8:A9"/>
    <mergeCell ref="B8:B9"/>
    <mergeCell ref="C8:C9"/>
    <mergeCell ref="D8:D9"/>
    <mergeCell ref="H17:J17"/>
    <mergeCell ref="F8:F9"/>
    <mergeCell ref="G8:G9"/>
    <mergeCell ref="H8:H9"/>
    <mergeCell ref="I8:J8"/>
    <mergeCell ref="E14:G14"/>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usz74">
    <pageSetUpPr fitToPage="1"/>
  </sheetPr>
  <dimension ref="A1:K13"/>
  <sheetViews>
    <sheetView zoomScaleNormal="100" workbookViewId="0">
      <selection activeCell="N11" sqref="N11"/>
    </sheetView>
  </sheetViews>
  <sheetFormatPr defaultRowHeight="14.25"/>
  <cols>
    <col min="1" max="1" width="4.5" customWidth="1"/>
    <col min="2" max="2" width="42.875" customWidth="1"/>
    <col min="8" max="8" width="9.75" bestFit="1" customWidth="1"/>
    <col min="11" max="11" width="9.7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319</v>
      </c>
      <c r="B6" s="176"/>
      <c r="C6" s="176"/>
      <c r="D6" s="176"/>
      <c r="E6" s="176"/>
      <c r="F6" s="176"/>
      <c r="G6" s="176"/>
      <c r="H6" s="176"/>
      <c r="I6" s="176"/>
      <c r="J6" s="176"/>
      <c r="K6" s="176"/>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ht="14.25" customHeight="1">
      <c r="A10" s="157">
        <v>1</v>
      </c>
      <c r="B10" s="158">
        <v>2</v>
      </c>
      <c r="C10" s="158">
        <v>3</v>
      </c>
      <c r="D10" s="158">
        <v>4</v>
      </c>
      <c r="E10" s="158">
        <v>5</v>
      </c>
      <c r="F10" s="158">
        <v>6</v>
      </c>
      <c r="G10" s="158">
        <v>7</v>
      </c>
      <c r="H10" s="158">
        <v>8</v>
      </c>
      <c r="I10" s="158">
        <v>9</v>
      </c>
      <c r="J10" s="158">
        <v>10</v>
      </c>
      <c r="K10" s="158">
        <v>11</v>
      </c>
    </row>
    <row r="11" spans="1:11" ht="409.5" customHeight="1">
      <c r="A11" s="2">
        <v>1</v>
      </c>
      <c r="B11" s="10" t="s">
        <v>772</v>
      </c>
      <c r="C11" s="9"/>
      <c r="D11" s="9"/>
      <c r="E11" s="8" t="s">
        <v>13</v>
      </c>
      <c r="F11" s="11">
        <v>200</v>
      </c>
      <c r="G11" s="4"/>
      <c r="H11" s="4">
        <f t="shared" ref="H11" si="0">ROUND(F11*G11,2)</f>
        <v>0</v>
      </c>
      <c r="I11" s="2"/>
      <c r="J11" s="4">
        <f>+H11*I11%</f>
        <v>0</v>
      </c>
      <c r="K11" s="5">
        <f>ROUND(H11+J11,2)</f>
        <v>0</v>
      </c>
    </row>
    <row r="12" spans="1:11" ht="317.25" customHeight="1">
      <c r="A12" s="2">
        <v>2</v>
      </c>
      <c r="B12" s="10" t="s">
        <v>771</v>
      </c>
      <c r="C12" s="9"/>
      <c r="D12" s="9"/>
      <c r="E12" s="8" t="s">
        <v>13</v>
      </c>
      <c r="F12" s="11">
        <v>200</v>
      </c>
      <c r="G12" s="4"/>
      <c r="H12" s="4">
        <f t="shared" ref="H12" si="1">ROUND(F12*G12,2)</f>
        <v>0</v>
      </c>
      <c r="I12" s="2"/>
      <c r="J12" s="4">
        <f>+H12*I12%</f>
        <v>0</v>
      </c>
      <c r="K12" s="5">
        <f>ROUND(H12+J12,2)</f>
        <v>0</v>
      </c>
    </row>
    <row r="13" spans="1:11" ht="15" thickBot="1">
      <c r="E13" s="173" t="s">
        <v>9</v>
      </c>
      <c r="F13" s="176"/>
      <c r="G13" s="177"/>
      <c r="H13" s="66">
        <f>SUM(H11:H12)</f>
        <v>0</v>
      </c>
      <c r="I13" s="67"/>
      <c r="J13" s="67"/>
      <c r="K13" s="66">
        <f>SUM(K11:K12)</f>
        <v>0</v>
      </c>
    </row>
  </sheetData>
  <mergeCells count="16">
    <mergeCell ref="A1:K1"/>
    <mergeCell ref="A2:K2"/>
    <mergeCell ref="A3:K3"/>
    <mergeCell ref="A5:K5"/>
    <mergeCell ref="E13:G13"/>
    <mergeCell ref="A6:K6"/>
    <mergeCell ref="A8:A9"/>
    <mergeCell ref="B8:B9"/>
    <mergeCell ref="C8:C9"/>
    <mergeCell ref="D8:D9"/>
    <mergeCell ref="E8:E9"/>
    <mergeCell ref="F8:F9"/>
    <mergeCell ref="G8:G9"/>
    <mergeCell ref="H8:H9"/>
    <mergeCell ref="I8:J8"/>
    <mergeCell ref="K8:K9"/>
  </mergeCells>
  <pageMargins left="0.70866141732283472" right="0.70866141732283472" top="0.74803149606299213" bottom="0.74803149606299213" header="0.31496062992125984" footer="0.31496062992125984"/>
  <pageSetup paperSize="9" scale="92"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usz79"/>
  <dimension ref="A1:K12"/>
  <sheetViews>
    <sheetView zoomScaleNormal="100" workbookViewId="0">
      <selection activeCell="L9" sqref="L9"/>
    </sheetView>
  </sheetViews>
  <sheetFormatPr defaultRowHeight="14.25"/>
  <cols>
    <col min="1" max="1" width="6.5" customWidth="1"/>
    <col min="2" max="2" width="35.5" customWidth="1"/>
    <col min="5" max="5" width="6.625" customWidth="1"/>
    <col min="6" max="6" width="7.375" customWidth="1"/>
    <col min="8" max="8" width="9.375"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326</v>
      </c>
      <c r="B6" s="176"/>
      <c r="C6" s="176"/>
      <c r="D6" s="176"/>
      <c r="E6" s="176"/>
      <c r="F6" s="176"/>
      <c r="G6" s="176"/>
      <c r="H6" s="176"/>
      <c r="I6" s="176"/>
      <c r="J6" s="176"/>
      <c r="K6" s="176"/>
    </row>
    <row r="8" spans="1:11" ht="14.25" customHeight="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408">
      <c r="A11" s="2">
        <v>1</v>
      </c>
      <c r="B11" s="89" t="s">
        <v>770</v>
      </c>
      <c r="C11" s="9"/>
      <c r="D11" s="9"/>
      <c r="E11" s="8" t="s">
        <v>13</v>
      </c>
      <c r="F11" s="11">
        <v>1200</v>
      </c>
      <c r="G11" s="4"/>
      <c r="H11" s="4">
        <f>ROUND(F11*G11,2)</f>
        <v>0</v>
      </c>
      <c r="I11" s="2"/>
      <c r="J11" s="4">
        <f>+H11*I11%</f>
        <v>0</v>
      </c>
      <c r="K11" s="5">
        <f>ROUND(H11+J11,2)</f>
        <v>0</v>
      </c>
    </row>
    <row r="12" spans="1:11">
      <c r="E12" s="173" t="s">
        <v>9</v>
      </c>
      <c r="F12" s="169"/>
      <c r="G12" s="208"/>
      <c r="H12" s="96"/>
      <c r="I12" s="97"/>
      <c r="J12" s="97"/>
      <c r="K12" s="98"/>
    </row>
  </sheetData>
  <mergeCells count="16">
    <mergeCell ref="A1:K1"/>
    <mergeCell ref="A2:K2"/>
    <mergeCell ref="A3:K3"/>
    <mergeCell ref="A5:K5"/>
    <mergeCell ref="E12:G12"/>
    <mergeCell ref="A6:K6"/>
    <mergeCell ref="G8:G9"/>
    <mergeCell ref="H8:H9"/>
    <mergeCell ref="I8:J8"/>
    <mergeCell ref="K8:K9"/>
    <mergeCell ref="A8:A9"/>
    <mergeCell ref="B8:B9"/>
    <mergeCell ref="C8:C9"/>
    <mergeCell ref="D8:D9"/>
    <mergeCell ref="E8:E9"/>
    <mergeCell ref="F8:F9"/>
  </mergeCells>
  <pageMargins left="0.70866141732283472" right="0.7086614173228347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usz33">
    <pageSetUpPr fitToPage="1"/>
  </sheetPr>
  <dimension ref="A1:K28"/>
  <sheetViews>
    <sheetView topLeftCell="A18" zoomScale="80" zoomScaleNormal="80" workbookViewId="0">
      <selection activeCell="B18" sqref="B18"/>
    </sheetView>
  </sheetViews>
  <sheetFormatPr defaultRowHeight="14.25"/>
  <cols>
    <col min="1" max="1" width="6.25" customWidth="1"/>
    <col min="2" max="2" width="41.75" customWidth="1"/>
    <col min="3" max="3" width="15" customWidth="1"/>
    <col min="4" max="4" width="9.75" customWidth="1"/>
    <col min="5" max="5" width="5.625" customWidth="1"/>
    <col min="6" max="6" width="10.125" bestFit="1" customWidth="1"/>
    <col min="8" max="8" width="11.75" customWidth="1"/>
    <col min="11" max="11" width="11.625"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328</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86.5" customHeight="1">
      <c r="A11" s="2">
        <v>1</v>
      </c>
      <c r="B11" s="10" t="s">
        <v>315</v>
      </c>
      <c r="C11" s="9"/>
      <c r="D11" s="9"/>
      <c r="E11" s="8" t="s">
        <v>13</v>
      </c>
      <c r="F11" s="11">
        <v>300</v>
      </c>
      <c r="G11" s="4"/>
      <c r="H11" s="4">
        <f t="shared" ref="H11:H19" si="0">ROUND(F11*G11,2)</f>
        <v>0</v>
      </c>
      <c r="I11" s="2"/>
      <c r="J11" s="4">
        <f>+H11*I11%</f>
        <v>0</v>
      </c>
      <c r="K11" s="5">
        <f>ROUND(H11+J11,2)</f>
        <v>0</v>
      </c>
    </row>
    <row r="12" spans="1:11" ht="288" customHeight="1">
      <c r="A12" s="2">
        <v>2</v>
      </c>
      <c r="B12" s="10" t="s">
        <v>316</v>
      </c>
      <c r="C12" s="9"/>
      <c r="D12" s="9"/>
      <c r="E12" s="8" t="s">
        <v>13</v>
      </c>
      <c r="F12" s="11">
        <v>12000</v>
      </c>
      <c r="G12" s="4"/>
      <c r="H12" s="4">
        <f t="shared" si="0"/>
        <v>0</v>
      </c>
      <c r="I12" s="2"/>
      <c r="J12" s="4">
        <f t="shared" ref="J12:J15" si="1">+H12*I12%</f>
        <v>0</v>
      </c>
      <c r="K12" s="5">
        <f>ROUND(H12+J12,2)</f>
        <v>0</v>
      </c>
    </row>
    <row r="13" spans="1:11" ht="237.75" customHeight="1">
      <c r="A13" s="2">
        <v>3</v>
      </c>
      <c r="B13" s="10" t="s">
        <v>630</v>
      </c>
      <c r="C13" s="9"/>
      <c r="D13" s="9"/>
      <c r="E13" s="8" t="s">
        <v>13</v>
      </c>
      <c r="F13" s="11">
        <v>1000</v>
      </c>
      <c r="G13" s="4"/>
      <c r="H13" s="4">
        <f t="shared" si="0"/>
        <v>0</v>
      </c>
      <c r="I13" s="2"/>
      <c r="J13" s="4">
        <f t="shared" si="1"/>
        <v>0</v>
      </c>
      <c r="K13" s="5">
        <f t="shared" ref="K13:K19" si="2">ROUND(H13+J13,2)</f>
        <v>0</v>
      </c>
    </row>
    <row r="14" spans="1:11" ht="315" customHeight="1">
      <c r="A14" s="2">
        <v>4</v>
      </c>
      <c r="B14" s="10" t="s">
        <v>317</v>
      </c>
      <c r="C14" s="9"/>
      <c r="D14" s="9"/>
      <c r="E14" s="8" t="s">
        <v>13</v>
      </c>
      <c r="F14" s="11">
        <v>200</v>
      </c>
      <c r="G14" s="4"/>
      <c r="H14" s="4">
        <f t="shared" si="0"/>
        <v>0</v>
      </c>
      <c r="I14" s="2"/>
      <c r="J14" s="4">
        <f t="shared" si="1"/>
        <v>0</v>
      </c>
      <c r="K14" s="5">
        <f t="shared" si="2"/>
        <v>0</v>
      </c>
    </row>
    <row r="15" spans="1:11" ht="349.5" customHeight="1">
      <c r="A15" s="2">
        <v>6</v>
      </c>
      <c r="B15" s="10" t="s">
        <v>565</v>
      </c>
      <c r="C15" s="9"/>
      <c r="D15" s="9"/>
      <c r="E15" s="8" t="s">
        <v>13</v>
      </c>
      <c r="F15" s="11">
        <v>300</v>
      </c>
      <c r="G15" s="4"/>
      <c r="H15" s="4">
        <f t="shared" si="0"/>
        <v>0</v>
      </c>
      <c r="I15" s="2"/>
      <c r="J15" s="4">
        <f t="shared" si="1"/>
        <v>0</v>
      </c>
      <c r="K15" s="5">
        <f t="shared" si="2"/>
        <v>0</v>
      </c>
    </row>
    <row r="16" spans="1:11" ht="224.25" customHeight="1">
      <c r="A16" s="2">
        <v>9</v>
      </c>
      <c r="B16" s="10" t="s">
        <v>566</v>
      </c>
      <c r="C16" s="9"/>
      <c r="D16" s="9"/>
      <c r="E16" s="8" t="s">
        <v>190</v>
      </c>
      <c r="F16" s="11">
        <v>35000</v>
      </c>
      <c r="G16" s="71"/>
      <c r="H16" s="4">
        <f t="shared" si="0"/>
        <v>0</v>
      </c>
      <c r="I16" s="2"/>
      <c r="J16" s="4">
        <f t="shared" ref="J16:J19" si="3">+H16*I16%</f>
        <v>0</v>
      </c>
      <c r="K16" s="5">
        <f t="shared" si="2"/>
        <v>0</v>
      </c>
    </row>
    <row r="17" spans="1:11" ht="228.75" customHeight="1">
      <c r="A17" s="2">
        <v>10</v>
      </c>
      <c r="B17" s="10" t="s">
        <v>567</v>
      </c>
      <c r="C17" s="9"/>
      <c r="D17" s="9"/>
      <c r="E17" s="8" t="s">
        <v>190</v>
      </c>
      <c r="F17" s="11">
        <v>3000</v>
      </c>
      <c r="G17" s="4"/>
      <c r="H17" s="4">
        <f t="shared" si="0"/>
        <v>0</v>
      </c>
      <c r="I17" s="2"/>
      <c r="J17" s="4">
        <f t="shared" si="3"/>
        <v>0</v>
      </c>
      <c r="K17" s="5">
        <f t="shared" si="2"/>
        <v>0</v>
      </c>
    </row>
    <row r="18" spans="1:11" ht="274.5" customHeight="1">
      <c r="A18" s="2">
        <v>12</v>
      </c>
      <c r="B18" s="10" t="s">
        <v>568</v>
      </c>
      <c r="C18" s="9"/>
      <c r="D18" s="9"/>
      <c r="E18" s="8" t="s">
        <v>190</v>
      </c>
      <c r="F18" s="11">
        <v>900</v>
      </c>
      <c r="G18" s="4"/>
      <c r="H18" s="4">
        <f t="shared" si="0"/>
        <v>0</v>
      </c>
      <c r="I18" s="2"/>
      <c r="J18" s="4">
        <f t="shared" si="3"/>
        <v>0</v>
      </c>
      <c r="K18" s="5">
        <f t="shared" si="2"/>
        <v>0</v>
      </c>
    </row>
    <row r="19" spans="1:11" ht="249" customHeight="1">
      <c r="A19" s="2">
        <v>13</v>
      </c>
      <c r="B19" s="10" t="s">
        <v>318</v>
      </c>
      <c r="C19" s="9"/>
      <c r="D19" s="9"/>
      <c r="E19" s="8" t="s">
        <v>190</v>
      </c>
      <c r="F19" s="11">
        <v>3000</v>
      </c>
      <c r="G19" s="4"/>
      <c r="H19" s="4">
        <f t="shared" si="0"/>
        <v>0</v>
      </c>
      <c r="I19" s="2"/>
      <c r="J19" s="4">
        <f t="shared" si="3"/>
        <v>0</v>
      </c>
      <c r="K19" s="5">
        <f t="shared" si="2"/>
        <v>0</v>
      </c>
    </row>
    <row r="20" spans="1:11" ht="15" thickBot="1">
      <c r="A20" s="1"/>
      <c r="B20" s="1"/>
      <c r="C20" s="1"/>
      <c r="D20" s="1"/>
      <c r="E20" s="173" t="s">
        <v>9</v>
      </c>
      <c r="F20" s="176"/>
      <c r="G20" s="177"/>
      <c r="H20" s="66">
        <f>SUM(H11:H19)</f>
        <v>0</v>
      </c>
      <c r="I20" s="67"/>
      <c r="J20" s="67"/>
      <c r="K20" s="66">
        <f>SUM(K11:K19)</f>
        <v>0</v>
      </c>
    </row>
    <row r="21" spans="1:11">
      <c r="A21" s="1"/>
      <c r="B21" s="26"/>
      <c r="C21" s="1"/>
      <c r="D21" s="1"/>
      <c r="E21" s="1"/>
      <c r="F21" s="1"/>
      <c r="G21" s="1"/>
      <c r="H21" s="1"/>
      <c r="I21" s="1"/>
      <c r="J21" s="1"/>
      <c r="K21" s="1"/>
    </row>
    <row r="22" spans="1:11">
      <c r="A22" s="1"/>
      <c r="B22" s="30"/>
      <c r="C22" s="1"/>
      <c r="D22" s="1"/>
      <c r="E22" s="1"/>
      <c r="F22" s="1"/>
      <c r="G22" s="1"/>
      <c r="H22" s="1"/>
      <c r="I22" s="1"/>
      <c r="J22" s="1"/>
      <c r="K22" s="1"/>
    </row>
    <row r="23" spans="1:11">
      <c r="A23" s="1"/>
      <c r="B23" s="1"/>
      <c r="C23" s="1"/>
      <c r="D23" s="1"/>
      <c r="E23" s="1"/>
      <c r="F23" s="1"/>
      <c r="G23" s="1"/>
      <c r="H23" s="172"/>
      <c r="I23" s="172"/>
      <c r="J23" s="172"/>
      <c r="K23" s="6"/>
    </row>
    <row r="28" spans="1:11" ht="32.25" customHeight="1"/>
  </sheetData>
  <mergeCells count="17">
    <mergeCell ref="A1:K1"/>
    <mergeCell ref="A2:K2"/>
    <mergeCell ref="A3:K3"/>
    <mergeCell ref="A5:K5"/>
    <mergeCell ref="K8:K9"/>
    <mergeCell ref="A6:K6"/>
    <mergeCell ref="A8:A9"/>
    <mergeCell ref="B8:B9"/>
    <mergeCell ref="C8:C9"/>
    <mergeCell ref="D8:D9"/>
    <mergeCell ref="H23:J23"/>
    <mergeCell ref="F8:F9"/>
    <mergeCell ref="G8:G9"/>
    <mergeCell ref="H8:H9"/>
    <mergeCell ref="I8:J8"/>
    <mergeCell ref="E20:G20"/>
    <mergeCell ref="E8:E9"/>
  </mergeCells>
  <pageMargins left="0.70866141732283472" right="0.70866141732283472" top="0.74803149606299213" bottom="0.74803149606299213" header="0.31496062992125984" footer="0.31496062992125984"/>
  <pageSetup paperSize="9" scale="86"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usz34">
    <pageSetUpPr fitToPage="1"/>
  </sheetPr>
  <dimension ref="A1:K25"/>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342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31.25" customHeight="1">
      <c r="A11" s="2">
        <v>1</v>
      </c>
      <c r="B11" s="10" t="s">
        <v>325</v>
      </c>
      <c r="C11" s="9"/>
      <c r="D11" s="9"/>
      <c r="E11" s="8" t="s">
        <v>11</v>
      </c>
      <c r="F11" s="11">
        <v>500</v>
      </c>
      <c r="G11" s="4"/>
      <c r="H11" s="4">
        <f t="shared" ref="H11:H16" si="0">ROUND(F11*G11,2)</f>
        <v>0</v>
      </c>
      <c r="I11" s="2"/>
      <c r="J11" s="4">
        <f>+H11*I11%</f>
        <v>0</v>
      </c>
      <c r="K11" s="5">
        <f>ROUND(H11+J11,2)</f>
        <v>0</v>
      </c>
    </row>
    <row r="12" spans="1:11" ht="134.25" customHeight="1">
      <c r="A12" s="2">
        <v>2</v>
      </c>
      <c r="B12" s="10" t="s">
        <v>320</v>
      </c>
      <c r="C12" s="9"/>
      <c r="D12" s="9"/>
      <c r="E12" s="8" t="s">
        <v>11</v>
      </c>
      <c r="F12" s="11">
        <v>300</v>
      </c>
      <c r="G12" s="4"/>
      <c r="H12" s="4">
        <f t="shared" si="0"/>
        <v>0</v>
      </c>
      <c r="I12" s="2"/>
      <c r="J12" s="4">
        <f t="shared" ref="J12:J16" si="1">+H12*I12%</f>
        <v>0</v>
      </c>
      <c r="K12" s="5">
        <f t="shared" ref="K12:K16" si="2">ROUND(H12+J12,2)</f>
        <v>0</v>
      </c>
    </row>
    <row r="13" spans="1:11" ht="41.25" customHeight="1">
      <c r="A13" s="2">
        <v>3</v>
      </c>
      <c r="B13" s="10" t="s">
        <v>321</v>
      </c>
      <c r="C13" s="9"/>
      <c r="D13" s="9"/>
      <c r="E13" s="8" t="s">
        <v>11</v>
      </c>
      <c r="F13" s="11">
        <v>4000</v>
      </c>
      <c r="G13" s="4"/>
      <c r="H13" s="4">
        <f t="shared" si="0"/>
        <v>0</v>
      </c>
      <c r="I13" s="2"/>
      <c r="J13" s="4">
        <f t="shared" si="1"/>
        <v>0</v>
      </c>
      <c r="K13" s="5">
        <f t="shared" si="2"/>
        <v>0</v>
      </c>
    </row>
    <row r="14" spans="1:11" ht="45" customHeight="1">
      <c r="A14" s="2">
        <v>4</v>
      </c>
      <c r="B14" s="10" t="s">
        <v>322</v>
      </c>
      <c r="C14" s="9"/>
      <c r="D14" s="9"/>
      <c r="E14" s="8" t="s">
        <v>11</v>
      </c>
      <c r="F14" s="11">
        <v>3500</v>
      </c>
      <c r="G14" s="4"/>
      <c r="H14" s="4">
        <f t="shared" si="0"/>
        <v>0</v>
      </c>
      <c r="I14" s="2"/>
      <c r="J14" s="4">
        <f t="shared" si="1"/>
        <v>0</v>
      </c>
      <c r="K14" s="5">
        <f t="shared" si="2"/>
        <v>0</v>
      </c>
    </row>
    <row r="15" spans="1:11" ht="54.75" customHeight="1">
      <c r="A15" s="2">
        <v>5</v>
      </c>
      <c r="B15" s="10" t="s">
        <v>323</v>
      </c>
      <c r="C15" s="9"/>
      <c r="D15" s="9"/>
      <c r="E15" s="8" t="s">
        <v>11</v>
      </c>
      <c r="F15" s="11">
        <v>5000</v>
      </c>
      <c r="G15" s="4"/>
      <c r="H15" s="4">
        <f t="shared" si="0"/>
        <v>0</v>
      </c>
      <c r="I15" s="2"/>
      <c r="J15" s="4">
        <f t="shared" si="1"/>
        <v>0</v>
      </c>
      <c r="K15" s="5">
        <f t="shared" si="2"/>
        <v>0</v>
      </c>
    </row>
    <row r="16" spans="1:11" ht="76.5">
      <c r="A16" s="2">
        <v>6</v>
      </c>
      <c r="B16" s="10" t="s">
        <v>324</v>
      </c>
      <c r="C16" s="9"/>
      <c r="D16" s="9"/>
      <c r="E16" s="8" t="s">
        <v>43</v>
      </c>
      <c r="F16" s="11">
        <v>4700</v>
      </c>
      <c r="G16" s="4"/>
      <c r="H16" s="4">
        <f t="shared" si="0"/>
        <v>0</v>
      </c>
      <c r="I16" s="2"/>
      <c r="J16" s="4">
        <f t="shared" si="1"/>
        <v>0</v>
      </c>
      <c r="K16" s="5">
        <f t="shared" si="2"/>
        <v>0</v>
      </c>
    </row>
    <row r="17" spans="1:11" ht="15" thickBot="1">
      <c r="A17" s="1"/>
      <c r="B17" s="1"/>
      <c r="C17" s="1"/>
      <c r="D17" s="1"/>
      <c r="E17" s="173" t="s">
        <v>9</v>
      </c>
      <c r="F17" s="176"/>
      <c r="G17" s="177"/>
      <c r="H17" s="66">
        <f>SUM(H11:H16)</f>
        <v>0</v>
      </c>
      <c r="I17" s="67"/>
      <c r="J17" s="67"/>
      <c r="K17" s="66">
        <f>SUM(K11:K16)</f>
        <v>0</v>
      </c>
    </row>
    <row r="18" spans="1:11">
      <c r="A18" s="1"/>
      <c r="B18" s="26"/>
      <c r="C18" s="1"/>
      <c r="D18" s="1"/>
      <c r="E18" s="1"/>
      <c r="F18" s="1"/>
      <c r="G18" s="1"/>
      <c r="H18" s="1"/>
      <c r="I18" s="1"/>
      <c r="J18" s="1"/>
      <c r="K18" s="1"/>
    </row>
    <row r="19" spans="1:11">
      <c r="A19" s="1"/>
      <c r="B19" s="30"/>
      <c r="C19" s="1"/>
      <c r="D19" s="1"/>
      <c r="E19" s="1"/>
      <c r="F19" s="1"/>
      <c r="G19" s="1"/>
      <c r="H19" s="1"/>
      <c r="I19" s="1"/>
      <c r="J19" s="1"/>
      <c r="K19" s="1"/>
    </row>
    <row r="20" spans="1:11">
      <c r="A20" s="1"/>
      <c r="B20" s="1"/>
      <c r="C20" s="1"/>
      <c r="D20" s="1"/>
      <c r="E20" s="1"/>
      <c r="F20" s="1"/>
      <c r="G20" s="1"/>
      <c r="H20" s="172"/>
      <c r="I20" s="172"/>
      <c r="J20" s="172"/>
      <c r="K20" s="6"/>
    </row>
    <row r="25" spans="1:11" ht="30" customHeight="1"/>
  </sheetData>
  <mergeCells count="17">
    <mergeCell ref="A1:K1"/>
    <mergeCell ref="A2:K2"/>
    <mergeCell ref="A3:K3"/>
    <mergeCell ref="A5:K5"/>
    <mergeCell ref="K8:K9"/>
    <mergeCell ref="A6:K6"/>
    <mergeCell ref="A8:A9"/>
    <mergeCell ref="B8:B9"/>
    <mergeCell ref="C8:C9"/>
    <mergeCell ref="D8:D9"/>
    <mergeCell ref="H20:J20"/>
    <mergeCell ref="F8:F9"/>
    <mergeCell ref="G8:G9"/>
    <mergeCell ref="H8:H9"/>
    <mergeCell ref="I8:J8"/>
    <mergeCell ref="E17:G17"/>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usz35">
    <pageSetUpPr fitToPage="1"/>
  </sheetPr>
  <dimension ref="A1:K29"/>
  <sheetViews>
    <sheetView topLeftCell="A6" workbookViewId="0">
      <selection activeCell="H15" sqref="H15"/>
    </sheetView>
  </sheetViews>
  <sheetFormatPr defaultRowHeight="14.25"/>
  <cols>
    <col min="2" max="2" width="39.25" customWidth="1"/>
    <col min="3" max="3" width="17.875" customWidth="1"/>
    <col min="4" max="4" width="12.875" customWidth="1"/>
    <col min="8" max="8" width="11.875" customWidth="1"/>
    <col min="11" max="11" width="11.75" customWidth="1"/>
  </cols>
  <sheetData>
    <row r="1" spans="1:11" s="167" customFormat="1" ht="15" customHeight="1">
      <c r="A1" s="169" t="s">
        <v>758</v>
      </c>
      <c r="B1" s="169"/>
      <c r="C1" s="169"/>
      <c r="D1" s="169"/>
      <c r="E1" s="169"/>
      <c r="F1" s="169"/>
      <c r="G1" s="169"/>
      <c r="H1" s="169"/>
      <c r="I1" s="169"/>
      <c r="J1" s="169"/>
      <c r="K1" s="169"/>
    </row>
    <row r="2" spans="1:11" s="167" customFormat="1" ht="12.75" customHeight="1">
      <c r="A2" s="170" t="s">
        <v>636</v>
      </c>
      <c r="B2" s="170"/>
      <c r="C2" s="170"/>
      <c r="D2" s="170"/>
      <c r="E2" s="170"/>
      <c r="F2" s="170"/>
      <c r="G2" s="170"/>
      <c r="H2" s="170"/>
      <c r="I2" s="170"/>
      <c r="J2" s="170"/>
      <c r="K2" s="170"/>
    </row>
    <row r="3" spans="1:11" s="167" customFormat="1" ht="28.5" customHeight="1">
      <c r="A3" s="172" t="s">
        <v>637</v>
      </c>
      <c r="B3" s="172"/>
      <c r="C3" s="172"/>
      <c r="D3" s="172"/>
      <c r="E3" s="172"/>
      <c r="F3" s="172"/>
      <c r="G3" s="172"/>
      <c r="H3" s="172"/>
      <c r="I3" s="172"/>
      <c r="J3" s="172"/>
      <c r="K3" s="172"/>
    </row>
    <row r="4" spans="1:11" s="167" customFormat="1" ht="12.75">
      <c r="A4" s="165"/>
      <c r="B4" s="165"/>
      <c r="C4" s="165"/>
      <c r="D4" s="165"/>
      <c r="E4" s="165"/>
      <c r="F4" s="165"/>
      <c r="G4" s="165"/>
      <c r="H4" s="165"/>
      <c r="I4" s="165"/>
      <c r="J4" s="165"/>
      <c r="K4" s="165"/>
    </row>
    <row r="5" spans="1:11" s="167" customFormat="1" ht="12.75">
      <c r="A5" s="173" t="s">
        <v>638</v>
      </c>
      <c r="B5" s="173"/>
      <c r="C5" s="173"/>
      <c r="D5" s="173"/>
      <c r="E5" s="173"/>
      <c r="F5" s="173"/>
      <c r="G5" s="173"/>
      <c r="H5" s="173"/>
      <c r="I5" s="173"/>
      <c r="J5" s="173"/>
      <c r="K5" s="173"/>
    </row>
    <row r="6" spans="1:11" s="154" customFormat="1" ht="12.75">
      <c r="A6" s="169" t="s">
        <v>347</v>
      </c>
      <c r="B6" s="169"/>
      <c r="C6" s="169"/>
      <c r="D6" s="169"/>
      <c r="E6" s="169"/>
      <c r="F6" s="169"/>
      <c r="G6" s="169"/>
      <c r="H6" s="169"/>
      <c r="I6" s="169"/>
      <c r="J6" s="169"/>
      <c r="K6" s="169"/>
    </row>
    <row r="7" spans="1:11" s="154" customFormat="1" ht="12.75">
      <c r="A7" s="164"/>
      <c r="B7" s="164"/>
      <c r="C7" s="164"/>
      <c r="D7" s="164"/>
      <c r="E7" s="164"/>
      <c r="F7" s="164"/>
      <c r="G7" s="164"/>
      <c r="H7" s="164"/>
      <c r="I7" s="155"/>
      <c r="J7" s="155"/>
      <c r="K7" s="164"/>
    </row>
    <row r="8" spans="1:11" ht="14.25" customHeight="1">
      <c r="A8" s="183" t="s">
        <v>0</v>
      </c>
      <c r="B8" s="183" t="s">
        <v>1</v>
      </c>
      <c r="C8" s="180" t="s">
        <v>15</v>
      </c>
      <c r="D8" s="180" t="s">
        <v>14</v>
      </c>
      <c r="E8" s="183" t="s">
        <v>2</v>
      </c>
      <c r="F8" s="183" t="s">
        <v>3</v>
      </c>
      <c r="G8" s="180" t="s">
        <v>4</v>
      </c>
      <c r="H8" s="180" t="s">
        <v>5</v>
      </c>
      <c r="I8" s="185" t="s">
        <v>6</v>
      </c>
      <c r="J8" s="186"/>
      <c r="K8" s="180" t="s">
        <v>8</v>
      </c>
    </row>
    <row r="9" spans="1:11" ht="25.5">
      <c r="A9" s="184"/>
      <c r="B9" s="184"/>
      <c r="C9" s="181"/>
      <c r="D9" s="181"/>
      <c r="E9" s="184"/>
      <c r="F9" s="184"/>
      <c r="G9" s="181"/>
      <c r="H9" s="181"/>
      <c r="I9" s="166" t="s">
        <v>10</v>
      </c>
      <c r="J9" s="166" t="s">
        <v>7</v>
      </c>
      <c r="K9" s="181"/>
    </row>
    <row r="10" spans="1:11">
      <c r="A10" s="168">
        <v>1</v>
      </c>
      <c r="B10" s="158">
        <v>2</v>
      </c>
      <c r="C10" s="158">
        <v>3</v>
      </c>
      <c r="D10" s="158">
        <v>4</v>
      </c>
      <c r="E10" s="158">
        <v>5</v>
      </c>
      <c r="F10" s="158">
        <v>6</v>
      </c>
      <c r="G10" s="158">
        <v>7</v>
      </c>
      <c r="H10" s="158">
        <v>8</v>
      </c>
      <c r="I10" s="158">
        <v>9</v>
      </c>
      <c r="J10" s="158">
        <v>10</v>
      </c>
      <c r="K10" s="158">
        <v>11</v>
      </c>
    </row>
    <row r="11" spans="1:11" ht="74.25" customHeight="1">
      <c r="A11" s="40">
        <v>1</v>
      </c>
      <c r="B11" s="41" t="s">
        <v>588</v>
      </c>
      <c r="C11" s="42"/>
      <c r="D11" s="42"/>
      <c r="E11" s="43"/>
      <c r="F11" s="75"/>
      <c r="G11" s="40"/>
      <c r="H11" s="44"/>
      <c r="I11" s="40"/>
      <c r="J11" s="44"/>
      <c r="K11" s="45"/>
    </row>
    <row r="12" spans="1:11" ht="30" customHeight="1">
      <c r="A12" s="2" t="s">
        <v>54</v>
      </c>
      <c r="B12" s="10" t="s">
        <v>576</v>
      </c>
      <c r="C12" s="9"/>
      <c r="D12" s="9"/>
      <c r="E12" s="8" t="s">
        <v>11</v>
      </c>
      <c r="F12" s="11">
        <v>110</v>
      </c>
      <c r="G12" s="4"/>
      <c r="H12" s="4">
        <f t="shared" ref="H12:H15" si="0">ROUND(F12*G12,2)</f>
        <v>0</v>
      </c>
      <c r="I12" s="2"/>
      <c r="J12" s="4">
        <f t="shared" ref="J12:J15" si="1">+H12*I12%</f>
        <v>0</v>
      </c>
      <c r="K12" s="5">
        <f t="shared" ref="K12:K15" si="2">ROUND(H12+J12,2)</f>
        <v>0</v>
      </c>
    </row>
    <row r="13" spans="1:11" ht="32.25" customHeight="1">
      <c r="A13" s="2" t="s">
        <v>55</v>
      </c>
      <c r="B13" s="10" t="s">
        <v>773</v>
      </c>
      <c r="C13" s="9"/>
      <c r="D13" s="9"/>
      <c r="E13" s="8" t="s">
        <v>11</v>
      </c>
      <c r="F13" s="11">
        <v>3</v>
      </c>
      <c r="G13" s="4"/>
      <c r="H13" s="4">
        <f t="shared" si="0"/>
        <v>0</v>
      </c>
      <c r="I13" s="2"/>
      <c r="J13" s="4">
        <f t="shared" si="1"/>
        <v>0</v>
      </c>
      <c r="K13" s="5">
        <f t="shared" si="2"/>
        <v>0</v>
      </c>
    </row>
    <row r="14" spans="1:11" ht="31.5" customHeight="1">
      <c r="A14" s="2" t="s">
        <v>412</v>
      </c>
      <c r="B14" s="10" t="s">
        <v>774</v>
      </c>
      <c r="C14" s="9"/>
      <c r="D14" s="9"/>
      <c r="E14" s="8" t="s">
        <v>11</v>
      </c>
      <c r="F14" s="11">
        <v>3</v>
      </c>
      <c r="G14" s="4"/>
      <c r="H14" s="4">
        <f t="shared" si="0"/>
        <v>0</v>
      </c>
      <c r="I14" s="2"/>
      <c r="J14" s="4">
        <f t="shared" si="1"/>
        <v>0</v>
      </c>
      <c r="K14" s="5">
        <f t="shared" si="2"/>
        <v>0</v>
      </c>
    </row>
    <row r="15" spans="1:11" ht="27.75" customHeight="1">
      <c r="A15" s="2" t="s">
        <v>413</v>
      </c>
      <c r="B15" s="10" t="s">
        <v>646</v>
      </c>
      <c r="C15" s="9"/>
      <c r="D15" s="9"/>
      <c r="E15" s="8" t="s">
        <v>11</v>
      </c>
      <c r="F15" s="11">
        <v>3</v>
      </c>
      <c r="G15" s="4"/>
      <c r="H15" s="4">
        <f t="shared" si="0"/>
        <v>0</v>
      </c>
      <c r="I15" s="2"/>
      <c r="J15" s="4">
        <f t="shared" si="1"/>
        <v>0</v>
      </c>
      <c r="K15" s="5">
        <f t="shared" si="2"/>
        <v>0</v>
      </c>
    </row>
    <row r="16" spans="1:11" ht="63.75" customHeight="1">
      <c r="A16" s="40">
        <v>2</v>
      </c>
      <c r="B16" s="41" t="s">
        <v>587</v>
      </c>
      <c r="C16" s="42"/>
      <c r="D16" s="42"/>
      <c r="E16" s="43"/>
      <c r="F16" s="88"/>
      <c r="G16" s="44"/>
      <c r="H16" s="44"/>
      <c r="I16" s="40"/>
      <c r="J16" s="44"/>
      <c r="K16" s="45"/>
    </row>
    <row r="17" spans="1:11" ht="28.5" customHeight="1">
      <c r="A17" s="2" t="s">
        <v>56</v>
      </c>
      <c r="B17" s="10" t="s">
        <v>576</v>
      </c>
      <c r="C17" s="9"/>
      <c r="D17" s="9"/>
      <c r="E17" s="8" t="s">
        <v>11</v>
      </c>
      <c r="F17" s="87">
        <v>60</v>
      </c>
      <c r="G17" s="4"/>
      <c r="H17" s="4">
        <f t="shared" ref="H17:H20" si="3">ROUND(F17*G17,2)</f>
        <v>0</v>
      </c>
      <c r="I17" s="2"/>
      <c r="J17" s="4">
        <f t="shared" ref="J17:J20" si="4">+H17*I17%</f>
        <v>0</v>
      </c>
      <c r="K17" s="48">
        <f t="shared" ref="K17:K20" si="5">ROUND(H17+J17,2)</f>
        <v>0</v>
      </c>
    </row>
    <row r="18" spans="1:11" ht="29.25" customHeight="1">
      <c r="A18" s="2" t="s">
        <v>57</v>
      </c>
      <c r="B18" s="10" t="s">
        <v>773</v>
      </c>
      <c r="C18" s="9"/>
      <c r="D18" s="9"/>
      <c r="E18" s="8" t="s">
        <v>11</v>
      </c>
      <c r="F18" s="87">
        <v>3</v>
      </c>
      <c r="G18" s="4"/>
      <c r="H18" s="4">
        <f t="shared" si="3"/>
        <v>0</v>
      </c>
      <c r="I18" s="2"/>
      <c r="J18" s="4">
        <f t="shared" si="4"/>
        <v>0</v>
      </c>
      <c r="K18" s="48">
        <f t="shared" si="5"/>
        <v>0</v>
      </c>
    </row>
    <row r="19" spans="1:11" ht="25.5" customHeight="1">
      <c r="A19" s="2" t="s">
        <v>58</v>
      </c>
      <c r="B19" s="10" t="s">
        <v>774</v>
      </c>
      <c r="C19" s="9"/>
      <c r="D19" s="9"/>
      <c r="E19" s="8" t="s">
        <v>11</v>
      </c>
      <c r="F19" s="87">
        <v>3</v>
      </c>
      <c r="G19" s="4"/>
      <c r="H19" s="4">
        <f t="shared" si="3"/>
        <v>0</v>
      </c>
      <c r="I19" s="2"/>
      <c r="J19" s="4">
        <f t="shared" si="4"/>
        <v>0</v>
      </c>
      <c r="K19" s="48">
        <f t="shared" si="5"/>
        <v>0</v>
      </c>
    </row>
    <row r="20" spans="1:11" ht="30" customHeight="1">
      <c r="A20" s="2" t="s">
        <v>59</v>
      </c>
      <c r="B20" s="10" t="s">
        <v>646</v>
      </c>
      <c r="C20" s="9"/>
      <c r="D20" s="9"/>
      <c r="E20" s="8" t="s">
        <v>11</v>
      </c>
      <c r="F20" s="87">
        <v>3</v>
      </c>
      <c r="G20" s="4"/>
      <c r="H20" s="4">
        <f t="shared" si="3"/>
        <v>0</v>
      </c>
      <c r="I20" s="2"/>
      <c r="J20" s="4">
        <f t="shared" si="4"/>
        <v>0</v>
      </c>
      <c r="K20" s="48">
        <f t="shared" si="5"/>
        <v>0</v>
      </c>
    </row>
    <row r="21" spans="1:11" ht="64.5" customHeight="1">
      <c r="A21" s="40">
        <v>3</v>
      </c>
      <c r="B21" s="41" t="s">
        <v>589</v>
      </c>
      <c r="C21" s="42"/>
      <c r="D21" s="42"/>
      <c r="E21" s="43"/>
      <c r="F21" s="88"/>
      <c r="G21" s="44"/>
      <c r="H21" s="44"/>
      <c r="I21" s="40"/>
      <c r="J21" s="44"/>
      <c r="K21" s="45"/>
    </row>
    <row r="22" spans="1:11" ht="30.75" customHeight="1">
      <c r="A22" s="2" t="s">
        <v>590</v>
      </c>
      <c r="B22" s="10" t="s">
        <v>576</v>
      </c>
      <c r="C22" s="9"/>
      <c r="D22" s="9"/>
      <c r="E22" s="8" t="s">
        <v>11</v>
      </c>
      <c r="F22" s="11">
        <v>30</v>
      </c>
      <c r="G22" s="4"/>
      <c r="H22" s="4">
        <f t="shared" ref="H22:H27" si="6">ROUND(F22*G22,2)</f>
        <v>0</v>
      </c>
      <c r="I22" s="2"/>
      <c r="J22" s="4">
        <f t="shared" ref="J22:J27" si="7">+H22*I22%</f>
        <v>0</v>
      </c>
      <c r="K22" s="5">
        <f t="shared" ref="K22:K27" si="8">ROUND(H22+J22,2)</f>
        <v>0</v>
      </c>
    </row>
    <row r="23" spans="1:11" ht="25.5" customHeight="1">
      <c r="A23" s="2" t="s">
        <v>591</v>
      </c>
      <c r="B23" s="10" t="s">
        <v>775</v>
      </c>
      <c r="C23" s="9"/>
      <c r="D23" s="9"/>
      <c r="E23" s="8" t="s">
        <v>11</v>
      </c>
      <c r="F23" s="11">
        <v>6</v>
      </c>
      <c r="G23" s="4"/>
      <c r="H23" s="4">
        <f t="shared" si="6"/>
        <v>0</v>
      </c>
      <c r="I23" s="2"/>
      <c r="J23" s="4">
        <f t="shared" si="7"/>
        <v>0</v>
      </c>
      <c r="K23" s="5">
        <f t="shared" si="8"/>
        <v>0</v>
      </c>
    </row>
    <row r="24" spans="1:11" ht="26.25" customHeight="1">
      <c r="A24" s="2" t="s">
        <v>592</v>
      </c>
      <c r="B24" s="10" t="s">
        <v>645</v>
      </c>
      <c r="C24" s="9"/>
      <c r="D24" s="9"/>
      <c r="E24" s="8" t="s">
        <v>11</v>
      </c>
      <c r="F24" s="11">
        <v>9</v>
      </c>
      <c r="G24" s="4"/>
      <c r="H24" s="4">
        <f t="shared" si="6"/>
        <v>0</v>
      </c>
      <c r="I24" s="2"/>
      <c r="J24" s="4">
        <f t="shared" si="7"/>
        <v>0</v>
      </c>
      <c r="K24" s="5">
        <f t="shared" si="8"/>
        <v>0</v>
      </c>
    </row>
    <row r="25" spans="1:11" ht="26.25" customHeight="1">
      <c r="A25" s="2" t="s">
        <v>593</v>
      </c>
      <c r="B25" s="10" t="s">
        <v>646</v>
      </c>
      <c r="C25" s="9"/>
      <c r="D25" s="9"/>
      <c r="E25" s="8" t="s">
        <v>11</v>
      </c>
      <c r="F25" s="11">
        <v>9</v>
      </c>
      <c r="G25" s="4"/>
      <c r="H25" s="4">
        <f t="shared" si="6"/>
        <v>0</v>
      </c>
      <c r="I25" s="2"/>
      <c r="J25" s="4">
        <f t="shared" si="7"/>
        <v>0</v>
      </c>
      <c r="K25" s="5">
        <f t="shared" si="8"/>
        <v>0</v>
      </c>
    </row>
    <row r="26" spans="1:11" ht="115.5" customHeight="1">
      <c r="A26" s="2">
        <v>4</v>
      </c>
      <c r="B26" s="10" t="s">
        <v>594</v>
      </c>
      <c r="C26" s="9"/>
      <c r="D26" s="9"/>
      <c r="E26" s="8" t="s">
        <v>11</v>
      </c>
      <c r="F26" s="11">
        <v>6</v>
      </c>
      <c r="G26" s="4"/>
      <c r="H26" s="4">
        <f t="shared" si="6"/>
        <v>0</v>
      </c>
      <c r="I26" s="2"/>
      <c r="J26" s="4">
        <f t="shared" si="7"/>
        <v>0</v>
      </c>
      <c r="K26" s="5">
        <f t="shared" si="8"/>
        <v>0</v>
      </c>
    </row>
    <row r="27" spans="1:11" ht="119.25" customHeight="1">
      <c r="A27" s="2">
        <v>5</v>
      </c>
      <c r="B27" s="10" t="s">
        <v>595</v>
      </c>
      <c r="C27" s="9"/>
      <c r="D27" s="9"/>
      <c r="E27" s="8" t="s">
        <v>11</v>
      </c>
      <c r="F27" s="11">
        <v>3</v>
      </c>
      <c r="G27" s="4"/>
      <c r="H27" s="4">
        <f t="shared" si="6"/>
        <v>0</v>
      </c>
      <c r="I27" s="2"/>
      <c r="J27" s="4">
        <f t="shared" si="7"/>
        <v>0</v>
      </c>
      <c r="K27" s="5">
        <f t="shared" si="8"/>
        <v>0</v>
      </c>
    </row>
    <row r="28" spans="1:11" ht="15" thickBot="1">
      <c r="A28" s="167"/>
      <c r="B28" s="167"/>
      <c r="C28" s="167"/>
      <c r="D28" s="167"/>
      <c r="E28" s="173" t="s">
        <v>9</v>
      </c>
      <c r="F28" s="176"/>
      <c r="G28" s="177"/>
      <c r="H28" s="66">
        <f>SUM(H11:H27)</f>
        <v>0</v>
      </c>
      <c r="I28" s="67"/>
      <c r="J28" s="67"/>
      <c r="K28" s="66">
        <f>SUM(K11:K27)</f>
        <v>0</v>
      </c>
    </row>
    <row r="29" spans="1:11" ht="102">
      <c r="A29" s="167"/>
      <c r="B29" s="26" t="s">
        <v>327</v>
      </c>
      <c r="C29" s="167"/>
      <c r="D29" s="167"/>
      <c r="E29" s="167"/>
      <c r="F29" s="167"/>
      <c r="G29" s="167"/>
      <c r="H29" s="167"/>
      <c r="I29" s="167"/>
      <c r="J29" s="167"/>
      <c r="K29" s="167"/>
    </row>
  </sheetData>
  <mergeCells count="16">
    <mergeCell ref="A6:K6"/>
    <mergeCell ref="K8:K9"/>
    <mergeCell ref="E28:G28"/>
    <mergeCell ref="A1:K1"/>
    <mergeCell ref="A2:K2"/>
    <mergeCell ref="A3:K3"/>
    <mergeCell ref="A8:A9"/>
    <mergeCell ref="B8:B9"/>
    <mergeCell ref="C8:C9"/>
    <mergeCell ref="D8:D9"/>
    <mergeCell ref="E8:E9"/>
    <mergeCell ref="F8:F9"/>
    <mergeCell ref="G8:G9"/>
    <mergeCell ref="H8:H9"/>
    <mergeCell ref="I8:J8"/>
    <mergeCell ref="A5:K5"/>
  </mergeCells>
  <pageMargins left="0.70866141732283472" right="0.70866141732283472" top="0.74803149606299213" bottom="0.74803149606299213" header="0.31496062992125984" footer="0.31496062992125984"/>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pageSetUpPr fitToPage="1"/>
  </sheetPr>
  <dimension ref="A1:K22"/>
  <sheetViews>
    <sheetView zoomScaleNormal="100" workbookViewId="0">
      <selection activeCell="O6" sqref="O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760</v>
      </c>
      <c r="B6" s="169"/>
      <c r="C6" s="169"/>
      <c r="D6" s="169"/>
      <c r="E6" s="169"/>
      <c r="F6" s="169"/>
      <c r="G6" s="169"/>
      <c r="H6" s="169"/>
      <c r="I6" s="169"/>
      <c r="J6" s="169"/>
      <c r="K6" s="169"/>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47.75" customHeight="1">
      <c r="A11" s="2">
        <v>1</v>
      </c>
      <c r="B11" s="10" t="s">
        <v>87</v>
      </c>
      <c r="C11" s="9"/>
      <c r="D11" s="9"/>
      <c r="E11" s="12" t="s">
        <v>13</v>
      </c>
      <c r="F11" s="11">
        <v>20</v>
      </c>
      <c r="G11" s="4"/>
      <c r="H11" s="4">
        <f>ROUND(F11*G11,2)</f>
        <v>0</v>
      </c>
      <c r="I11" s="2"/>
      <c r="J11" s="4">
        <f>+H11*I11%</f>
        <v>0</v>
      </c>
      <c r="K11" s="5">
        <f>ROUND(H11+J11,2)</f>
        <v>0</v>
      </c>
    </row>
    <row r="12" spans="1:11" ht="38.25">
      <c r="A12" s="2">
        <v>2</v>
      </c>
      <c r="B12" s="10" t="s">
        <v>44</v>
      </c>
      <c r="C12" s="9"/>
      <c r="D12" s="9"/>
      <c r="E12" s="12" t="s">
        <v>13</v>
      </c>
      <c r="F12" s="11">
        <v>10</v>
      </c>
      <c r="G12" s="4"/>
      <c r="H12" s="4">
        <f>ROUND(F12*G12,2)</f>
        <v>0</v>
      </c>
      <c r="I12" s="2"/>
      <c r="J12" s="4">
        <f>+H12*I12%</f>
        <v>0</v>
      </c>
      <c r="K12" s="5">
        <f>ROUND(H12+J12,2)</f>
        <v>0</v>
      </c>
    </row>
    <row r="13" spans="1:11" ht="38.25">
      <c r="A13" s="2">
        <v>3</v>
      </c>
      <c r="B13" s="10" t="s">
        <v>45</v>
      </c>
      <c r="C13" s="9"/>
      <c r="D13" s="9"/>
      <c r="E13" s="12" t="s">
        <v>13</v>
      </c>
      <c r="F13" s="11">
        <v>2</v>
      </c>
      <c r="G13" s="4"/>
      <c r="H13" s="4">
        <f>ROUND(F13*G13,2)</f>
        <v>0</v>
      </c>
      <c r="I13" s="2"/>
      <c r="J13" s="4">
        <f>+H13*I13%</f>
        <v>0</v>
      </c>
      <c r="K13" s="5">
        <f>ROUND(H13+J13,2)</f>
        <v>0</v>
      </c>
    </row>
    <row r="14" spans="1:11" ht="15" thickBot="1">
      <c r="A14" s="1"/>
      <c r="B14" s="1"/>
      <c r="C14" s="1"/>
      <c r="D14" s="1"/>
      <c r="E14" s="173" t="s">
        <v>9</v>
      </c>
      <c r="F14" s="176"/>
      <c r="G14" s="177"/>
      <c r="H14" s="66">
        <f>SUM(H11:H13)</f>
        <v>0</v>
      </c>
      <c r="I14" s="67"/>
      <c r="J14" s="67"/>
      <c r="K14" s="66">
        <f>SUM(K11:K13)</f>
        <v>0</v>
      </c>
    </row>
    <row r="15" spans="1:11">
      <c r="A15" s="1"/>
      <c r="B15" s="78"/>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172"/>
      <c r="I17" s="172"/>
      <c r="J17" s="172"/>
      <c r="K17" s="6"/>
    </row>
    <row r="21" spans="1:11" ht="9.75" customHeight="1"/>
    <row r="22" spans="1:11" ht="41.25" customHeight="1"/>
  </sheetData>
  <mergeCells count="17">
    <mergeCell ref="A1:K1"/>
    <mergeCell ref="A2:K2"/>
    <mergeCell ref="A3:K3"/>
    <mergeCell ref="A5:K5"/>
    <mergeCell ref="K8:K9"/>
    <mergeCell ref="A6:K6"/>
    <mergeCell ref="A8:A9"/>
    <mergeCell ref="B8:B9"/>
    <mergeCell ref="C8:C9"/>
    <mergeCell ref="D8:D9"/>
    <mergeCell ref="H17:J17"/>
    <mergeCell ref="F8:F9"/>
    <mergeCell ref="G8:G9"/>
    <mergeCell ref="H8:H9"/>
    <mergeCell ref="I8:J8"/>
    <mergeCell ref="E14:G14"/>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Arkusz36">
    <pageSetUpPr fitToPage="1"/>
  </sheetPr>
  <dimension ref="A1:K32"/>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596</v>
      </c>
      <c r="B6" s="176"/>
      <c r="C6" s="176"/>
      <c r="D6" s="176"/>
      <c r="E6" s="176"/>
      <c r="F6" s="176"/>
      <c r="G6" s="176"/>
      <c r="H6" s="176"/>
      <c r="I6" s="176"/>
      <c r="J6" s="176"/>
      <c r="K6" s="176"/>
    </row>
    <row r="7" spans="1:11" s="154" customFormat="1" ht="12.75">
      <c r="A7" s="134"/>
      <c r="B7" s="136"/>
      <c r="C7" s="136"/>
      <c r="D7" s="136"/>
      <c r="E7" s="136"/>
      <c r="F7" s="136"/>
      <c r="G7" s="136"/>
      <c r="H7" s="136"/>
      <c r="I7" s="136"/>
      <c r="J7" s="136"/>
      <c r="K7" s="136"/>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51">
      <c r="A11" s="2">
        <v>1</v>
      </c>
      <c r="B11" s="10" t="s">
        <v>329</v>
      </c>
      <c r="C11" s="9"/>
      <c r="D11" s="9"/>
      <c r="E11" s="8" t="s">
        <v>11</v>
      </c>
      <c r="F11" s="11">
        <v>30</v>
      </c>
      <c r="G11" s="4"/>
      <c r="H11" s="4">
        <f t="shared" ref="H11:H23" si="0">ROUND(F11*G11,2)</f>
        <v>0</v>
      </c>
      <c r="I11" s="2"/>
      <c r="J11" s="4">
        <f>+H11*I11%</f>
        <v>0</v>
      </c>
      <c r="K11" s="5">
        <f>ROUND(H11+J11,2)</f>
        <v>0</v>
      </c>
    </row>
    <row r="12" spans="1:11" ht="25.5">
      <c r="A12" s="2">
        <v>2</v>
      </c>
      <c r="B12" s="10" t="s">
        <v>330</v>
      </c>
      <c r="C12" s="9"/>
      <c r="D12" s="9"/>
      <c r="E12" s="8" t="s">
        <v>11</v>
      </c>
      <c r="F12" s="11">
        <v>120</v>
      </c>
      <c r="G12" s="4"/>
      <c r="H12" s="4">
        <f t="shared" si="0"/>
        <v>0</v>
      </c>
      <c r="I12" s="2"/>
      <c r="J12" s="4">
        <f t="shared" ref="J12:J23" si="1">+H12*I12%</f>
        <v>0</v>
      </c>
      <c r="K12" s="5">
        <f t="shared" ref="K12:K23" si="2">ROUND(H12+J12,2)</f>
        <v>0</v>
      </c>
    </row>
    <row r="13" spans="1:11" ht="25.5">
      <c r="A13" s="2">
        <v>3</v>
      </c>
      <c r="B13" s="10" t="s">
        <v>331</v>
      </c>
      <c r="C13" s="9"/>
      <c r="D13" s="9"/>
      <c r="E13" s="8" t="s">
        <v>11</v>
      </c>
      <c r="F13" s="11">
        <v>10</v>
      </c>
      <c r="G13" s="4"/>
      <c r="H13" s="4">
        <f t="shared" si="0"/>
        <v>0</v>
      </c>
      <c r="I13" s="2"/>
      <c r="J13" s="4">
        <f t="shared" si="1"/>
        <v>0</v>
      </c>
      <c r="K13" s="5">
        <f t="shared" si="2"/>
        <v>0</v>
      </c>
    </row>
    <row r="14" spans="1:11" ht="25.5">
      <c r="A14" s="2">
        <v>4</v>
      </c>
      <c r="B14" s="10" t="s">
        <v>332</v>
      </c>
      <c r="C14" s="9"/>
      <c r="D14" s="9"/>
      <c r="E14" s="8" t="s">
        <v>11</v>
      </c>
      <c r="F14" s="11">
        <v>120</v>
      </c>
      <c r="G14" s="4"/>
      <c r="H14" s="4">
        <f t="shared" si="0"/>
        <v>0</v>
      </c>
      <c r="I14" s="2"/>
      <c r="J14" s="4">
        <f t="shared" si="1"/>
        <v>0</v>
      </c>
      <c r="K14" s="5">
        <f t="shared" si="2"/>
        <v>0</v>
      </c>
    </row>
    <row r="15" spans="1:11" ht="25.5">
      <c r="A15" s="2">
        <v>5</v>
      </c>
      <c r="B15" s="10" t="s">
        <v>333</v>
      </c>
      <c r="C15" s="9"/>
      <c r="D15" s="9"/>
      <c r="E15" s="8" t="s">
        <v>11</v>
      </c>
      <c r="F15" s="11">
        <v>10</v>
      </c>
      <c r="G15" s="4"/>
      <c r="H15" s="4">
        <f t="shared" si="0"/>
        <v>0</v>
      </c>
      <c r="I15" s="2"/>
      <c r="J15" s="4">
        <f t="shared" si="1"/>
        <v>0</v>
      </c>
      <c r="K15" s="5">
        <f t="shared" si="2"/>
        <v>0</v>
      </c>
    </row>
    <row r="16" spans="1:11" ht="25.5">
      <c r="A16" s="2">
        <v>6</v>
      </c>
      <c r="B16" s="10" t="s">
        <v>334</v>
      </c>
      <c r="C16" s="9"/>
      <c r="D16" s="9"/>
      <c r="E16" s="8" t="s">
        <v>11</v>
      </c>
      <c r="F16" s="11">
        <v>140</v>
      </c>
      <c r="G16" s="4"/>
      <c r="H16" s="4">
        <f t="shared" si="0"/>
        <v>0</v>
      </c>
      <c r="I16" s="2"/>
      <c r="J16" s="4">
        <f t="shared" si="1"/>
        <v>0</v>
      </c>
      <c r="K16" s="5">
        <f t="shared" si="2"/>
        <v>0</v>
      </c>
    </row>
    <row r="17" spans="1:11" ht="25.5">
      <c r="A17" s="2">
        <v>7</v>
      </c>
      <c r="B17" s="10" t="s">
        <v>335</v>
      </c>
      <c r="C17" s="9"/>
      <c r="D17" s="9"/>
      <c r="E17" s="8" t="s">
        <v>11</v>
      </c>
      <c r="F17" s="11">
        <v>10</v>
      </c>
      <c r="G17" s="4"/>
      <c r="H17" s="4">
        <f t="shared" si="0"/>
        <v>0</v>
      </c>
      <c r="I17" s="2"/>
      <c r="J17" s="4">
        <f t="shared" si="1"/>
        <v>0</v>
      </c>
      <c r="K17" s="5">
        <f t="shared" si="2"/>
        <v>0</v>
      </c>
    </row>
    <row r="18" spans="1:11" ht="25.5">
      <c r="A18" s="2">
        <v>8</v>
      </c>
      <c r="B18" s="10" t="s">
        <v>336</v>
      </c>
      <c r="C18" s="9"/>
      <c r="D18" s="9"/>
      <c r="E18" s="8" t="s">
        <v>11</v>
      </c>
      <c r="F18" s="11">
        <v>80</v>
      </c>
      <c r="G18" s="4"/>
      <c r="H18" s="4">
        <f t="shared" si="0"/>
        <v>0</v>
      </c>
      <c r="I18" s="2"/>
      <c r="J18" s="4">
        <f t="shared" si="1"/>
        <v>0</v>
      </c>
      <c r="K18" s="5">
        <f t="shared" si="2"/>
        <v>0</v>
      </c>
    </row>
    <row r="19" spans="1:11" ht="25.5">
      <c r="A19" s="2">
        <v>9</v>
      </c>
      <c r="B19" s="10" t="s">
        <v>337</v>
      </c>
      <c r="C19" s="9"/>
      <c r="D19" s="9"/>
      <c r="E19" s="8" t="s">
        <v>11</v>
      </c>
      <c r="F19" s="11">
        <v>10</v>
      </c>
      <c r="G19" s="4"/>
      <c r="H19" s="4">
        <f t="shared" si="0"/>
        <v>0</v>
      </c>
      <c r="I19" s="2"/>
      <c r="J19" s="4">
        <f t="shared" si="1"/>
        <v>0</v>
      </c>
      <c r="K19" s="5">
        <f t="shared" si="2"/>
        <v>0</v>
      </c>
    </row>
    <row r="20" spans="1:11" ht="25.5">
      <c r="A20" s="2">
        <v>10</v>
      </c>
      <c r="B20" s="10" t="s">
        <v>338</v>
      </c>
      <c r="C20" s="9"/>
      <c r="D20" s="9"/>
      <c r="E20" s="8" t="s">
        <v>11</v>
      </c>
      <c r="F20" s="11">
        <v>60</v>
      </c>
      <c r="G20" s="4"/>
      <c r="H20" s="4">
        <f t="shared" si="0"/>
        <v>0</v>
      </c>
      <c r="I20" s="2"/>
      <c r="J20" s="4">
        <f t="shared" si="1"/>
        <v>0</v>
      </c>
      <c r="K20" s="5">
        <f t="shared" si="2"/>
        <v>0</v>
      </c>
    </row>
    <row r="21" spans="1:11" ht="25.5">
      <c r="A21" s="2">
        <v>11</v>
      </c>
      <c r="B21" s="10" t="s">
        <v>339</v>
      </c>
      <c r="C21" s="9"/>
      <c r="D21" s="9"/>
      <c r="E21" s="8" t="s">
        <v>11</v>
      </c>
      <c r="F21" s="11">
        <v>10</v>
      </c>
      <c r="G21" s="4"/>
      <c r="H21" s="4">
        <f t="shared" si="0"/>
        <v>0</v>
      </c>
      <c r="I21" s="2"/>
      <c r="J21" s="4">
        <f t="shared" si="1"/>
        <v>0</v>
      </c>
      <c r="K21" s="5">
        <f t="shared" si="2"/>
        <v>0</v>
      </c>
    </row>
    <row r="22" spans="1:11" ht="25.5">
      <c r="A22" s="2">
        <v>12</v>
      </c>
      <c r="B22" s="10" t="s">
        <v>340</v>
      </c>
      <c r="C22" s="9"/>
      <c r="D22" s="9"/>
      <c r="E22" s="8" t="s">
        <v>11</v>
      </c>
      <c r="F22" s="11">
        <v>10</v>
      </c>
      <c r="G22" s="4"/>
      <c r="H22" s="4">
        <f t="shared" si="0"/>
        <v>0</v>
      </c>
      <c r="I22" s="2"/>
      <c r="J22" s="4">
        <f t="shared" si="1"/>
        <v>0</v>
      </c>
      <c r="K22" s="5">
        <f t="shared" si="2"/>
        <v>0</v>
      </c>
    </row>
    <row r="23" spans="1:11" ht="132.75" customHeight="1">
      <c r="A23" s="2">
        <v>13</v>
      </c>
      <c r="B23" s="10" t="s">
        <v>341</v>
      </c>
      <c r="C23" s="9"/>
      <c r="D23" s="9"/>
      <c r="E23" s="8" t="s">
        <v>11</v>
      </c>
      <c r="F23" s="11">
        <v>10</v>
      </c>
      <c r="G23" s="4"/>
      <c r="H23" s="4">
        <f t="shared" si="0"/>
        <v>0</v>
      </c>
      <c r="I23" s="2"/>
      <c r="J23" s="4">
        <f t="shared" si="1"/>
        <v>0</v>
      </c>
      <c r="K23" s="5">
        <f t="shared" si="2"/>
        <v>0</v>
      </c>
    </row>
    <row r="24" spans="1:11" ht="15" thickBot="1">
      <c r="A24" s="1"/>
      <c r="B24" s="1"/>
      <c r="C24" s="1"/>
      <c r="D24" s="1"/>
      <c r="E24" s="173" t="s">
        <v>9</v>
      </c>
      <c r="F24" s="176"/>
      <c r="G24" s="177"/>
      <c r="H24" s="66">
        <f>SUM(H11:H23)</f>
        <v>0</v>
      </c>
      <c r="I24" s="67"/>
      <c r="J24" s="67"/>
      <c r="K24" s="66">
        <f>SUM(K11:K23)</f>
        <v>0</v>
      </c>
    </row>
    <row r="25" spans="1:11" ht="76.5">
      <c r="A25" s="1"/>
      <c r="B25" s="26" t="s">
        <v>628</v>
      </c>
      <c r="C25" s="1"/>
      <c r="D25" s="1"/>
      <c r="E25" s="1"/>
      <c r="F25" s="1"/>
      <c r="G25" s="1"/>
      <c r="H25" s="1"/>
      <c r="I25" s="1"/>
      <c r="J25" s="1"/>
      <c r="K25" s="1"/>
    </row>
    <row r="26" spans="1:11">
      <c r="A26" s="1"/>
      <c r="B26" s="30"/>
      <c r="C26" s="1"/>
      <c r="D26" s="1"/>
      <c r="E26" s="1"/>
      <c r="F26" s="1"/>
      <c r="G26" s="1"/>
      <c r="H26" s="1"/>
      <c r="I26" s="1"/>
      <c r="J26" s="1"/>
      <c r="K26" s="1"/>
    </row>
    <row r="27" spans="1:11">
      <c r="A27" s="1"/>
      <c r="B27" s="1"/>
      <c r="C27" s="1"/>
      <c r="D27" s="1"/>
      <c r="E27" s="1"/>
      <c r="F27" s="1"/>
      <c r="G27" s="1"/>
      <c r="H27" s="172"/>
      <c r="I27" s="172"/>
      <c r="J27" s="172"/>
      <c r="K27" s="6"/>
    </row>
    <row r="32" spans="1:11" ht="36.75" customHeight="1"/>
  </sheetData>
  <mergeCells count="17">
    <mergeCell ref="K8:K9"/>
    <mergeCell ref="E24:G24"/>
    <mergeCell ref="A8:A9"/>
    <mergeCell ref="B8:B9"/>
    <mergeCell ref="C8:C9"/>
    <mergeCell ref="D8:D9"/>
    <mergeCell ref="E8:E9"/>
    <mergeCell ref="H27:J27"/>
    <mergeCell ref="F8:F9"/>
    <mergeCell ref="G8:G9"/>
    <mergeCell ref="H8:H9"/>
    <mergeCell ref="I8:J8"/>
    <mergeCell ref="A1:K1"/>
    <mergeCell ref="A2:K2"/>
    <mergeCell ref="A3:K3"/>
    <mergeCell ref="A5:K5"/>
    <mergeCell ref="A6:K6"/>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usz37">
    <pageSetUpPr fitToPage="1"/>
  </sheetPr>
  <dimension ref="A1:K24"/>
  <sheetViews>
    <sheetView topLeftCell="A4"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 customWidth="1"/>
    <col min="11" max="11" width="10.625"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610</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68.25" customHeight="1">
      <c r="A11" s="2">
        <v>1</v>
      </c>
      <c r="B11" s="10" t="s">
        <v>343</v>
      </c>
      <c r="C11" s="9"/>
      <c r="D11" s="9"/>
      <c r="E11" s="8" t="s">
        <v>11</v>
      </c>
      <c r="F11" s="11">
        <v>600</v>
      </c>
      <c r="G11" s="4"/>
      <c r="H11" s="4">
        <f t="shared" ref="H11:H15" si="0">ROUND(F11*G11,2)</f>
        <v>0</v>
      </c>
      <c r="I11" s="2"/>
      <c r="J11" s="4">
        <f>+H11*I11%</f>
        <v>0</v>
      </c>
      <c r="K11" s="5">
        <f>ROUND(H11+J11,2)</f>
        <v>0</v>
      </c>
    </row>
    <row r="12" spans="1:11" ht="102" customHeight="1">
      <c r="A12" s="2">
        <v>2</v>
      </c>
      <c r="B12" s="10" t="s">
        <v>666</v>
      </c>
      <c r="C12" s="9"/>
      <c r="D12" s="9"/>
      <c r="E12" s="8" t="s">
        <v>11</v>
      </c>
      <c r="F12" s="11">
        <v>2000</v>
      </c>
      <c r="G12" s="4"/>
      <c r="H12" s="4">
        <f t="shared" si="0"/>
        <v>0</v>
      </c>
      <c r="I12" s="2"/>
      <c r="J12" s="4">
        <f t="shared" ref="J12:J15" si="1">+H12*I12%</f>
        <v>0</v>
      </c>
      <c r="K12" s="5">
        <f t="shared" ref="K12:K15" si="2">ROUND(H12+J12,2)</f>
        <v>0</v>
      </c>
    </row>
    <row r="13" spans="1:11" ht="103.5" customHeight="1">
      <c r="A13" s="2">
        <v>3</v>
      </c>
      <c r="B13" s="10" t="s">
        <v>344</v>
      </c>
      <c r="C13" s="9"/>
      <c r="D13" s="9"/>
      <c r="E13" s="8" t="s">
        <v>43</v>
      </c>
      <c r="F13" s="11">
        <v>2000</v>
      </c>
      <c r="G13" s="4"/>
      <c r="H13" s="4">
        <f t="shared" si="0"/>
        <v>0</v>
      </c>
      <c r="I13" s="2"/>
      <c r="J13" s="4">
        <f t="shared" si="1"/>
        <v>0</v>
      </c>
      <c r="K13" s="5">
        <f t="shared" si="2"/>
        <v>0</v>
      </c>
    </row>
    <row r="14" spans="1:11" ht="81" customHeight="1">
      <c r="A14" s="2">
        <v>4</v>
      </c>
      <c r="B14" s="10" t="s">
        <v>345</v>
      </c>
      <c r="C14" s="9"/>
      <c r="D14" s="9"/>
      <c r="E14" s="8" t="s">
        <v>11</v>
      </c>
      <c r="F14" s="11">
        <v>2000</v>
      </c>
      <c r="G14" s="4"/>
      <c r="H14" s="4">
        <f t="shared" si="0"/>
        <v>0</v>
      </c>
      <c r="I14" s="2"/>
      <c r="J14" s="4">
        <f t="shared" si="1"/>
        <v>0</v>
      </c>
      <c r="K14" s="5">
        <f t="shared" si="2"/>
        <v>0</v>
      </c>
    </row>
    <row r="15" spans="1:11" ht="67.5" customHeight="1">
      <c r="A15" s="2">
        <v>5</v>
      </c>
      <c r="B15" s="10" t="s">
        <v>346</v>
      </c>
      <c r="C15" s="9"/>
      <c r="D15" s="9"/>
      <c r="E15" s="8" t="s">
        <v>11</v>
      </c>
      <c r="F15" s="11">
        <v>2000</v>
      </c>
      <c r="G15" s="4"/>
      <c r="H15" s="4">
        <f t="shared" si="0"/>
        <v>0</v>
      </c>
      <c r="I15" s="2"/>
      <c r="J15" s="4">
        <f t="shared" si="1"/>
        <v>0</v>
      </c>
      <c r="K15" s="5">
        <f t="shared" si="2"/>
        <v>0</v>
      </c>
    </row>
    <row r="16" spans="1:11" ht="15" thickBot="1">
      <c r="A16" s="1"/>
      <c r="B16" s="1"/>
      <c r="C16" s="1"/>
      <c r="D16" s="1"/>
      <c r="E16" s="173" t="s">
        <v>9</v>
      </c>
      <c r="F16" s="176"/>
      <c r="G16" s="177"/>
      <c r="H16" s="66">
        <f>SUM(H11:H15)</f>
        <v>0</v>
      </c>
      <c r="I16" s="67"/>
      <c r="J16" s="67"/>
      <c r="K16" s="66">
        <f>SUM(K11:K15)</f>
        <v>0</v>
      </c>
    </row>
    <row r="17" spans="1:11">
      <c r="A17" s="1"/>
      <c r="B17" s="26"/>
      <c r="C17" s="1"/>
      <c r="D17" s="1"/>
      <c r="E17" s="1"/>
      <c r="F17" s="1"/>
      <c r="G17" s="1"/>
      <c r="H17" s="1"/>
      <c r="I17" s="1"/>
      <c r="J17" s="1"/>
      <c r="K17" s="1"/>
    </row>
    <row r="18" spans="1:11">
      <c r="A18" s="1"/>
      <c r="B18" s="30"/>
      <c r="C18" s="1"/>
      <c r="D18" s="1"/>
      <c r="E18" s="1"/>
      <c r="F18" s="1"/>
      <c r="G18" s="1"/>
      <c r="H18" s="1"/>
      <c r="I18" s="1"/>
      <c r="J18" s="1"/>
      <c r="K18" s="1"/>
    </row>
    <row r="19" spans="1:11">
      <c r="A19" s="1"/>
      <c r="B19" s="1"/>
      <c r="C19" s="1"/>
      <c r="D19" s="1"/>
      <c r="E19" s="1"/>
      <c r="F19" s="1"/>
      <c r="G19" s="1"/>
      <c r="H19" s="172"/>
      <c r="I19" s="172"/>
      <c r="J19" s="172"/>
      <c r="K19" s="6"/>
    </row>
    <row r="24" spans="1:11" ht="33.75" customHeight="1"/>
  </sheetData>
  <mergeCells count="17">
    <mergeCell ref="A1:K1"/>
    <mergeCell ref="A2:K2"/>
    <mergeCell ref="A3:K3"/>
    <mergeCell ref="A5:K5"/>
    <mergeCell ref="K8:K9"/>
    <mergeCell ref="A6:K6"/>
    <mergeCell ref="A8:A9"/>
    <mergeCell ref="B8:B9"/>
    <mergeCell ref="C8:C9"/>
    <mergeCell ref="D8:D9"/>
    <mergeCell ref="H19:J19"/>
    <mergeCell ref="F8:F9"/>
    <mergeCell ref="G8:G9"/>
    <mergeCell ref="H8:H9"/>
    <mergeCell ref="I8:J8"/>
    <mergeCell ref="E16:G16"/>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usz38">
    <pageSetUpPr fitToPage="1"/>
  </sheetPr>
  <dimension ref="A1:K20"/>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356</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5.5">
      <c r="A11" s="2">
        <v>1</v>
      </c>
      <c r="B11" s="10" t="s">
        <v>348</v>
      </c>
      <c r="C11" s="9"/>
      <c r="D11" s="9"/>
      <c r="E11" s="8" t="s">
        <v>11</v>
      </c>
      <c r="F11" s="11">
        <v>6000</v>
      </c>
      <c r="G11" s="4"/>
      <c r="H11" s="4">
        <f>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72"/>
      <c r="I15" s="172"/>
      <c r="J15" s="172"/>
      <c r="K15" s="6"/>
    </row>
    <row r="20" ht="30.75"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Arkusz39">
    <pageSetUpPr fitToPage="1"/>
  </sheetPr>
  <dimension ref="A1:K25"/>
  <sheetViews>
    <sheetView zoomScaleNormal="100"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597</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99.5" customHeight="1">
      <c r="A11" s="2">
        <v>1</v>
      </c>
      <c r="B11" s="10" t="s">
        <v>351</v>
      </c>
      <c r="C11" s="9"/>
      <c r="D11" s="9"/>
      <c r="E11" s="8" t="s">
        <v>11</v>
      </c>
      <c r="F11" s="11">
        <v>5</v>
      </c>
      <c r="G11" s="80"/>
      <c r="H11" s="4">
        <f t="shared" ref="H11:H16" si="0">ROUND(F11*G11,2)</f>
        <v>0</v>
      </c>
      <c r="I11" s="2"/>
      <c r="J11" s="4">
        <f>+H11*I11%</f>
        <v>0</v>
      </c>
      <c r="K11" s="5">
        <f>ROUND(H11+J11,2)</f>
        <v>0</v>
      </c>
    </row>
    <row r="12" spans="1:11" ht="204" customHeight="1">
      <c r="A12" s="2">
        <v>2</v>
      </c>
      <c r="B12" s="10" t="s">
        <v>352</v>
      </c>
      <c r="C12" s="9"/>
      <c r="D12" s="9"/>
      <c r="E12" s="8" t="s">
        <v>11</v>
      </c>
      <c r="F12" s="11">
        <v>5</v>
      </c>
      <c r="G12" s="80"/>
      <c r="H12" s="4">
        <f t="shared" si="0"/>
        <v>0</v>
      </c>
      <c r="I12" s="2"/>
      <c r="J12" s="4">
        <f t="shared" ref="J12:J16" si="1">+H12*I12%</f>
        <v>0</v>
      </c>
      <c r="K12" s="5">
        <f t="shared" ref="K12:K16" si="2">ROUND(H12+J12,2)</f>
        <v>0</v>
      </c>
    </row>
    <row r="13" spans="1:11" ht="135" customHeight="1">
      <c r="A13" s="2">
        <v>3</v>
      </c>
      <c r="B13" s="10" t="s">
        <v>353</v>
      </c>
      <c r="C13" s="9"/>
      <c r="D13" s="9"/>
      <c r="E13" s="8" t="s">
        <v>11</v>
      </c>
      <c r="F13" s="11">
        <v>25</v>
      </c>
      <c r="G13" s="80"/>
      <c r="H13" s="4">
        <f t="shared" si="0"/>
        <v>0</v>
      </c>
      <c r="I13" s="2"/>
      <c r="J13" s="4">
        <f t="shared" si="1"/>
        <v>0</v>
      </c>
      <c r="K13" s="5">
        <f t="shared" si="2"/>
        <v>0</v>
      </c>
    </row>
    <row r="14" spans="1:11" ht="191.25">
      <c r="A14" s="2">
        <v>4</v>
      </c>
      <c r="B14" s="10" t="s">
        <v>349</v>
      </c>
      <c r="C14" s="9"/>
      <c r="D14" s="9"/>
      <c r="E14" s="8" t="s">
        <v>11</v>
      </c>
      <c r="F14" s="11">
        <v>75</v>
      </c>
      <c r="G14" s="80"/>
      <c r="H14" s="4">
        <f t="shared" si="0"/>
        <v>0</v>
      </c>
      <c r="I14" s="2"/>
      <c r="J14" s="4">
        <f t="shared" si="1"/>
        <v>0</v>
      </c>
      <c r="K14" s="5">
        <f t="shared" si="2"/>
        <v>0</v>
      </c>
    </row>
    <row r="15" spans="1:11" ht="82.5" customHeight="1">
      <c r="A15" s="2">
        <v>5</v>
      </c>
      <c r="B15" s="10" t="s">
        <v>354</v>
      </c>
      <c r="C15" s="9"/>
      <c r="D15" s="9"/>
      <c r="E15" s="8" t="s">
        <v>11</v>
      </c>
      <c r="F15" s="11">
        <v>10</v>
      </c>
      <c r="G15" s="80"/>
      <c r="H15" s="4">
        <f t="shared" si="0"/>
        <v>0</v>
      </c>
      <c r="I15" s="2"/>
      <c r="J15" s="4">
        <f t="shared" si="1"/>
        <v>0</v>
      </c>
      <c r="K15" s="5">
        <f t="shared" si="2"/>
        <v>0</v>
      </c>
    </row>
    <row r="16" spans="1:11" ht="76.5">
      <c r="A16" s="2">
        <v>6</v>
      </c>
      <c r="B16" s="10" t="s">
        <v>355</v>
      </c>
      <c r="C16" s="9"/>
      <c r="D16" s="9"/>
      <c r="E16" s="8" t="s">
        <v>11</v>
      </c>
      <c r="F16" s="11">
        <v>40</v>
      </c>
      <c r="G16" s="80"/>
      <c r="H16" s="4">
        <f t="shared" si="0"/>
        <v>0</v>
      </c>
      <c r="I16" s="2"/>
      <c r="J16" s="4">
        <f t="shared" si="1"/>
        <v>0</v>
      </c>
      <c r="K16" s="5">
        <f t="shared" si="2"/>
        <v>0</v>
      </c>
    </row>
    <row r="17" spans="1:11" ht="15" thickBot="1">
      <c r="A17" s="1"/>
      <c r="B17" s="1"/>
      <c r="C17" s="1"/>
      <c r="D17" s="1"/>
      <c r="E17" s="173" t="s">
        <v>9</v>
      </c>
      <c r="F17" s="176"/>
      <c r="G17" s="177"/>
      <c r="H17" s="66">
        <f>SUM(H11:H16)</f>
        <v>0</v>
      </c>
      <c r="I17" s="67"/>
      <c r="J17" s="67"/>
      <c r="K17" s="66">
        <f>SUM(K11:K16)</f>
        <v>0</v>
      </c>
    </row>
    <row r="18" spans="1:11" ht="38.25">
      <c r="A18" s="1"/>
      <c r="B18" s="26" t="s">
        <v>350</v>
      </c>
      <c r="C18" s="1"/>
      <c r="D18" s="1"/>
      <c r="E18" s="1"/>
      <c r="F18" s="1"/>
      <c r="G18" s="1"/>
      <c r="H18" s="1"/>
      <c r="I18" s="1"/>
      <c r="J18" s="1"/>
      <c r="K18" s="1"/>
    </row>
    <row r="19" spans="1:11">
      <c r="A19" s="1"/>
      <c r="B19" s="30"/>
      <c r="C19" s="1"/>
      <c r="D19" s="1"/>
      <c r="E19" s="1"/>
      <c r="F19" s="1"/>
      <c r="G19" s="1"/>
      <c r="H19" s="1"/>
      <c r="I19" s="1"/>
      <c r="J19" s="1"/>
      <c r="K19" s="1"/>
    </row>
    <row r="20" spans="1:11">
      <c r="A20" s="1"/>
      <c r="B20" s="1"/>
      <c r="C20" s="1"/>
      <c r="D20" s="1"/>
      <c r="E20" s="1"/>
      <c r="F20" s="1"/>
      <c r="G20" s="1"/>
      <c r="H20" s="172"/>
      <c r="I20" s="172"/>
      <c r="J20" s="172"/>
      <c r="K20" s="6"/>
    </row>
    <row r="22" spans="1:11" ht="15">
      <c r="B22" s="76"/>
    </row>
    <row r="25" spans="1:11" ht="33.75" customHeight="1"/>
  </sheetData>
  <mergeCells count="17">
    <mergeCell ref="A1:K1"/>
    <mergeCell ref="A2:K2"/>
    <mergeCell ref="A3:K3"/>
    <mergeCell ref="A5:K5"/>
    <mergeCell ref="K8:K9"/>
    <mergeCell ref="A6:K6"/>
    <mergeCell ref="A8:A9"/>
    <mergeCell ref="B8:B9"/>
    <mergeCell ref="C8:C9"/>
    <mergeCell ref="D8:D9"/>
    <mergeCell ref="H20:J20"/>
    <mergeCell ref="F8:F9"/>
    <mergeCell ref="G8:G9"/>
    <mergeCell ref="H8:H9"/>
    <mergeCell ref="I8:J8"/>
    <mergeCell ref="E17:G17"/>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Arkusz80">
    <pageSetUpPr fitToPage="1"/>
  </sheetPr>
  <dimension ref="A1:K12"/>
  <sheetViews>
    <sheetView workbookViewId="0">
      <selection activeCell="L9" sqref="L9"/>
    </sheetView>
  </sheetViews>
  <sheetFormatPr defaultRowHeight="14.25"/>
  <cols>
    <col min="2" max="2" width="30.875" customWidth="1"/>
    <col min="8" max="8" width="9.25" bestFit="1" customWidth="1"/>
    <col min="11" max="11" width="9.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361</v>
      </c>
      <c r="B6" s="176"/>
      <c r="C6" s="176"/>
      <c r="D6" s="176"/>
      <c r="E6" s="176"/>
      <c r="F6" s="176"/>
      <c r="G6" s="176"/>
      <c r="H6" s="176"/>
      <c r="I6" s="176"/>
      <c r="J6" s="176"/>
      <c r="K6" s="176"/>
    </row>
    <row r="7" spans="1:11">
      <c r="A7" s="65"/>
      <c r="B7" s="65"/>
      <c r="C7" s="65"/>
      <c r="D7" s="65"/>
      <c r="E7" s="65"/>
      <c r="F7" s="65"/>
      <c r="G7" s="65"/>
      <c r="H7" s="65"/>
      <c r="I7" s="65"/>
      <c r="J7" s="65"/>
      <c r="K7" s="65"/>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06.5" customHeight="1">
      <c r="A11" s="2">
        <v>1</v>
      </c>
      <c r="B11" s="10" t="s">
        <v>623</v>
      </c>
      <c r="C11" s="9"/>
      <c r="D11" s="9"/>
      <c r="E11" s="8" t="s">
        <v>13</v>
      </c>
      <c r="F11" s="11">
        <v>300</v>
      </c>
      <c r="G11" s="4"/>
      <c r="H11" s="4">
        <f>ROUND(F11*G11,2)</f>
        <v>0</v>
      </c>
      <c r="I11" s="2"/>
      <c r="J11" s="4">
        <f>SUM(H11*I11%)</f>
        <v>0</v>
      </c>
      <c r="K11" s="5">
        <f>ROUND(H11+J11,2)</f>
        <v>0</v>
      </c>
    </row>
    <row r="12" spans="1:11" ht="15" thickBot="1">
      <c r="A12" s="65"/>
      <c r="B12" s="65"/>
      <c r="C12" s="65"/>
      <c r="D12" s="65"/>
      <c r="E12" s="173" t="s">
        <v>9</v>
      </c>
      <c r="F12" s="176"/>
      <c r="G12" s="177"/>
      <c r="H12" s="66">
        <f>SUM(H11:H11)</f>
        <v>0</v>
      </c>
      <c r="I12" s="67"/>
      <c r="J12" s="67"/>
      <c r="K12" s="66">
        <f>SUM(K11:K11)</f>
        <v>0</v>
      </c>
    </row>
  </sheetData>
  <mergeCells count="16">
    <mergeCell ref="E12:G12"/>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0866141732283472" right="0.70866141732283472" top="0.74803149606299213" bottom="0.74803149606299213" header="0.31496062992125984" footer="0.31496062992125984"/>
  <pageSetup paperSize="9" scale="99"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Arkusz41">
    <pageSetUpPr fitToPage="1"/>
  </sheetPr>
  <dimension ref="A1:K24"/>
  <sheetViews>
    <sheetView zoomScaleNormal="100" workbookViewId="0">
      <selection activeCell="L10" sqref="L1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373</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62.25" customHeight="1">
      <c r="A11" s="2">
        <v>1</v>
      </c>
      <c r="B11" s="10" t="s">
        <v>756</v>
      </c>
      <c r="C11" s="9"/>
      <c r="D11" s="9"/>
      <c r="E11" s="8" t="s">
        <v>11</v>
      </c>
      <c r="F11" s="11">
        <v>1600</v>
      </c>
      <c r="G11" s="4"/>
      <c r="H11" s="4">
        <f t="shared" ref="H11:H15" si="0">ROUND(F11*G11,2)</f>
        <v>0</v>
      </c>
      <c r="I11" s="2"/>
      <c r="J11" s="4">
        <f>+H11*I11%</f>
        <v>0</v>
      </c>
      <c r="K11" s="5">
        <f>ROUND(H11+J11,2)</f>
        <v>0</v>
      </c>
    </row>
    <row r="12" spans="1:11" ht="38.25">
      <c r="A12" s="2">
        <v>2</v>
      </c>
      <c r="B12" s="10" t="s">
        <v>358</v>
      </c>
      <c r="C12" s="9"/>
      <c r="D12" s="9"/>
      <c r="E12" s="8" t="s">
        <v>11</v>
      </c>
      <c r="F12" s="11">
        <v>20</v>
      </c>
      <c r="G12" s="4"/>
      <c r="H12" s="4">
        <f t="shared" si="0"/>
        <v>0</v>
      </c>
      <c r="I12" s="2"/>
      <c r="J12" s="4">
        <f t="shared" ref="J12:J15" si="1">+H12*I12%</f>
        <v>0</v>
      </c>
      <c r="K12" s="5">
        <f t="shared" ref="K12:K15" si="2">ROUND(H12+J12,2)</f>
        <v>0</v>
      </c>
    </row>
    <row r="13" spans="1:11">
      <c r="A13" s="2">
        <v>3</v>
      </c>
      <c r="B13" s="10" t="s">
        <v>359</v>
      </c>
      <c r="C13" s="9"/>
      <c r="D13" s="9"/>
      <c r="E13" s="8" t="s">
        <v>11</v>
      </c>
      <c r="F13" s="11">
        <v>1</v>
      </c>
      <c r="G13" s="4"/>
      <c r="H13" s="4">
        <f t="shared" si="0"/>
        <v>0</v>
      </c>
      <c r="I13" s="2"/>
      <c r="J13" s="4">
        <f t="shared" si="1"/>
        <v>0</v>
      </c>
      <c r="K13" s="5">
        <f t="shared" si="2"/>
        <v>0</v>
      </c>
    </row>
    <row r="14" spans="1:11">
      <c r="A14" s="2">
        <v>4</v>
      </c>
      <c r="B14" s="10" t="s">
        <v>360</v>
      </c>
      <c r="C14" s="9"/>
      <c r="D14" s="9"/>
      <c r="E14" s="8" t="s">
        <v>11</v>
      </c>
      <c r="F14" s="11">
        <v>1</v>
      </c>
      <c r="G14" s="4"/>
      <c r="H14" s="4">
        <f t="shared" si="0"/>
        <v>0</v>
      </c>
      <c r="I14" s="2"/>
      <c r="J14" s="4">
        <f t="shared" si="1"/>
        <v>0</v>
      </c>
      <c r="K14" s="5">
        <f t="shared" si="2"/>
        <v>0</v>
      </c>
    </row>
    <row r="15" spans="1:11" ht="25.5">
      <c r="A15" s="2">
        <v>5</v>
      </c>
      <c r="B15" s="10" t="s">
        <v>717</v>
      </c>
      <c r="C15" s="9"/>
      <c r="D15" s="9"/>
      <c r="E15" s="8" t="s">
        <v>11</v>
      </c>
      <c r="F15" s="11">
        <v>10</v>
      </c>
      <c r="G15" s="4"/>
      <c r="H15" s="4">
        <f t="shared" si="0"/>
        <v>0</v>
      </c>
      <c r="I15" s="2"/>
      <c r="J15" s="4">
        <f t="shared" si="1"/>
        <v>0</v>
      </c>
      <c r="K15" s="5">
        <f t="shared" si="2"/>
        <v>0</v>
      </c>
    </row>
    <row r="16" spans="1:11" ht="15" thickBot="1">
      <c r="A16" s="1"/>
      <c r="B16" s="1"/>
      <c r="C16" s="1"/>
      <c r="D16" s="1"/>
      <c r="E16" s="173" t="s">
        <v>9</v>
      </c>
      <c r="F16" s="176"/>
      <c r="G16" s="177"/>
      <c r="H16" s="66">
        <f>SUM(H11:H15)</f>
        <v>0</v>
      </c>
      <c r="I16" s="67"/>
      <c r="J16" s="67"/>
      <c r="K16" s="66">
        <f>SUM(K11:K15)</f>
        <v>0</v>
      </c>
    </row>
    <row r="17" spans="1:11">
      <c r="A17" s="1"/>
      <c r="B17" s="26"/>
      <c r="C17" s="1"/>
      <c r="D17" s="1"/>
      <c r="E17" s="1"/>
      <c r="F17" s="1"/>
      <c r="G17" s="1"/>
      <c r="H17" s="1"/>
      <c r="I17" s="1"/>
      <c r="J17" s="1"/>
      <c r="K17" s="1"/>
    </row>
    <row r="18" spans="1:11">
      <c r="A18" s="1"/>
      <c r="B18" s="30"/>
      <c r="C18" s="1"/>
      <c r="D18" s="1"/>
      <c r="E18" s="1"/>
      <c r="F18" s="1"/>
      <c r="G18" s="1"/>
      <c r="H18" s="1"/>
      <c r="I18" s="1"/>
      <c r="J18" s="1"/>
      <c r="K18" s="1"/>
    </row>
    <row r="19" spans="1:11">
      <c r="A19" s="1"/>
      <c r="B19" s="1"/>
      <c r="C19" s="1"/>
      <c r="D19" s="1"/>
      <c r="E19" s="1"/>
      <c r="F19" s="1"/>
      <c r="G19" s="1"/>
      <c r="H19" s="172"/>
      <c r="I19" s="172"/>
      <c r="J19" s="172"/>
      <c r="K19" s="6"/>
    </row>
    <row r="24" spans="1:11" ht="32.25" customHeight="1"/>
  </sheetData>
  <mergeCells count="17">
    <mergeCell ref="A1:K1"/>
    <mergeCell ref="A2:K2"/>
    <mergeCell ref="A3:K3"/>
    <mergeCell ref="A5:K5"/>
    <mergeCell ref="K8:K9"/>
    <mergeCell ref="A6:K6"/>
    <mergeCell ref="A8:A9"/>
    <mergeCell ref="B8:B9"/>
    <mergeCell ref="C8:C9"/>
    <mergeCell ref="D8:D9"/>
    <mergeCell ref="H19:J19"/>
    <mergeCell ref="F8:F9"/>
    <mergeCell ref="G8:G9"/>
    <mergeCell ref="H8:H9"/>
    <mergeCell ref="I8:J8"/>
    <mergeCell ref="E16:G16"/>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Arkusz42">
    <pageSetUpPr fitToPage="1"/>
  </sheetPr>
  <dimension ref="A1:K30"/>
  <sheetViews>
    <sheetView topLeftCell="A13" workbookViewId="0">
      <selection activeCell="B13" sqref="B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376</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93.25">
      <c r="A11" s="2">
        <v>1</v>
      </c>
      <c r="B11" s="10" t="s">
        <v>362</v>
      </c>
      <c r="C11" s="9"/>
      <c r="D11" s="9"/>
      <c r="E11" s="8" t="s">
        <v>11</v>
      </c>
      <c r="F11" s="11">
        <v>50</v>
      </c>
      <c r="G11" s="4"/>
      <c r="H11" s="4">
        <f t="shared" ref="H11:H21" si="0">ROUND(F11*G11,2)</f>
        <v>0</v>
      </c>
      <c r="I11" s="2"/>
      <c r="J11" s="4">
        <f>+H11*I11%</f>
        <v>0</v>
      </c>
      <c r="K11" s="5">
        <f>ROUND(H11+J11,2)</f>
        <v>0</v>
      </c>
    </row>
    <row r="12" spans="1:11" ht="293.25">
      <c r="A12" s="2">
        <v>2</v>
      </c>
      <c r="B12" s="10" t="s">
        <v>363</v>
      </c>
      <c r="C12" s="9"/>
      <c r="D12" s="9"/>
      <c r="E12" s="8" t="s">
        <v>11</v>
      </c>
      <c r="F12" s="11">
        <v>1400</v>
      </c>
      <c r="G12" s="4"/>
      <c r="H12" s="4">
        <f t="shared" si="0"/>
        <v>0</v>
      </c>
      <c r="I12" s="2"/>
      <c r="J12" s="4">
        <f t="shared" ref="J12:J21" si="1">+H12*I12%</f>
        <v>0</v>
      </c>
      <c r="K12" s="5">
        <f t="shared" ref="K12:K21" si="2">ROUND(H12+J12,2)</f>
        <v>0</v>
      </c>
    </row>
    <row r="13" spans="1:11" ht="293.25">
      <c r="A13" s="2">
        <v>3</v>
      </c>
      <c r="B13" s="10" t="s">
        <v>364</v>
      </c>
      <c r="C13" s="9"/>
      <c r="D13" s="9"/>
      <c r="E13" s="8" t="s">
        <v>11</v>
      </c>
      <c r="F13" s="11">
        <v>400</v>
      </c>
      <c r="G13" s="4"/>
      <c r="H13" s="4">
        <f t="shared" si="0"/>
        <v>0</v>
      </c>
      <c r="I13" s="2"/>
      <c r="J13" s="4">
        <f t="shared" si="1"/>
        <v>0</v>
      </c>
      <c r="K13" s="5">
        <f t="shared" si="2"/>
        <v>0</v>
      </c>
    </row>
    <row r="14" spans="1:11" ht="242.25">
      <c r="A14" s="2">
        <v>4</v>
      </c>
      <c r="B14" s="10" t="s">
        <v>365</v>
      </c>
      <c r="C14" s="9"/>
      <c r="D14" s="9"/>
      <c r="E14" s="8" t="s">
        <v>11</v>
      </c>
      <c r="F14" s="11">
        <v>1</v>
      </c>
      <c r="G14" s="4"/>
      <c r="H14" s="4">
        <f t="shared" si="0"/>
        <v>0</v>
      </c>
      <c r="I14" s="2"/>
      <c r="J14" s="4">
        <f t="shared" si="1"/>
        <v>0</v>
      </c>
      <c r="K14" s="5">
        <f t="shared" si="2"/>
        <v>0</v>
      </c>
    </row>
    <row r="15" spans="1:11" ht="242.25">
      <c r="A15" s="2">
        <v>5</v>
      </c>
      <c r="B15" s="10" t="s">
        <v>366</v>
      </c>
      <c r="C15" s="9"/>
      <c r="D15" s="9"/>
      <c r="E15" s="8" t="s">
        <v>11</v>
      </c>
      <c r="F15" s="11">
        <v>10</v>
      </c>
      <c r="G15" s="4"/>
      <c r="H15" s="4">
        <f t="shared" si="0"/>
        <v>0</v>
      </c>
      <c r="I15" s="2"/>
      <c r="J15" s="4">
        <f t="shared" si="1"/>
        <v>0</v>
      </c>
      <c r="K15" s="5">
        <f t="shared" si="2"/>
        <v>0</v>
      </c>
    </row>
    <row r="16" spans="1:11" ht="242.25">
      <c r="A16" s="2">
        <v>6</v>
      </c>
      <c r="B16" s="10" t="s">
        <v>367</v>
      </c>
      <c r="C16" s="9"/>
      <c r="D16" s="9"/>
      <c r="E16" s="8" t="s">
        <v>11</v>
      </c>
      <c r="F16" s="11">
        <v>1</v>
      </c>
      <c r="G16" s="4"/>
      <c r="H16" s="4">
        <f t="shared" si="0"/>
        <v>0</v>
      </c>
      <c r="I16" s="2"/>
      <c r="J16" s="4">
        <f t="shared" si="1"/>
        <v>0</v>
      </c>
      <c r="K16" s="5">
        <f t="shared" si="2"/>
        <v>0</v>
      </c>
    </row>
    <row r="17" spans="1:11" ht="63.75">
      <c r="A17" s="2">
        <v>7</v>
      </c>
      <c r="B17" s="10" t="s">
        <v>368</v>
      </c>
      <c r="C17" s="9"/>
      <c r="D17" s="9"/>
      <c r="E17" s="8" t="s">
        <v>11</v>
      </c>
      <c r="F17" s="11">
        <v>2000</v>
      </c>
      <c r="G17" s="4"/>
      <c r="H17" s="4">
        <f t="shared" si="0"/>
        <v>0</v>
      </c>
      <c r="I17" s="2"/>
      <c r="J17" s="4">
        <f t="shared" si="1"/>
        <v>0</v>
      </c>
      <c r="K17" s="5">
        <f t="shared" si="2"/>
        <v>0</v>
      </c>
    </row>
    <row r="18" spans="1:11" ht="38.25">
      <c r="A18" s="2">
        <v>8</v>
      </c>
      <c r="B18" s="10" t="s">
        <v>369</v>
      </c>
      <c r="C18" s="9"/>
      <c r="D18" s="9"/>
      <c r="E18" s="8" t="s">
        <v>11</v>
      </c>
      <c r="F18" s="11">
        <v>10</v>
      </c>
      <c r="G18" s="4"/>
      <c r="H18" s="4">
        <f t="shared" si="0"/>
        <v>0</v>
      </c>
      <c r="I18" s="2"/>
      <c r="J18" s="4">
        <f t="shared" si="1"/>
        <v>0</v>
      </c>
      <c r="K18" s="5">
        <f t="shared" si="2"/>
        <v>0</v>
      </c>
    </row>
    <row r="19" spans="1:11" ht="38.25">
      <c r="A19" s="2">
        <v>9</v>
      </c>
      <c r="B19" s="10" t="s">
        <v>370</v>
      </c>
      <c r="C19" s="9"/>
      <c r="D19" s="9"/>
      <c r="E19" s="8" t="s">
        <v>11</v>
      </c>
      <c r="F19" s="11">
        <v>10</v>
      </c>
      <c r="G19" s="4"/>
      <c r="H19" s="4">
        <f t="shared" si="0"/>
        <v>0</v>
      </c>
      <c r="I19" s="2"/>
      <c r="J19" s="4">
        <f t="shared" si="1"/>
        <v>0</v>
      </c>
      <c r="K19" s="5">
        <f t="shared" si="2"/>
        <v>0</v>
      </c>
    </row>
    <row r="20" spans="1:11" ht="38.25">
      <c r="A20" s="2">
        <v>10</v>
      </c>
      <c r="B20" s="10" t="s">
        <v>371</v>
      </c>
      <c r="C20" s="9"/>
      <c r="D20" s="9"/>
      <c r="E20" s="8" t="s">
        <v>11</v>
      </c>
      <c r="F20" s="11">
        <v>1</v>
      </c>
      <c r="G20" s="4"/>
      <c r="H20" s="4">
        <f t="shared" si="0"/>
        <v>0</v>
      </c>
      <c r="I20" s="2"/>
      <c r="J20" s="4">
        <f t="shared" si="1"/>
        <v>0</v>
      </c>
      <c r="K20" s="5">
        <f t="shared" si="2"/>
        <v>0</v>
      </c>
    </row>
    <row r="21" spans="1:11" ht="178.5">
      <c r="A21" s="2">
        <v>11</v>
      </c>
      <c r="B21" s="10" t="s">
        <v>372</v>
      </c>
      <c r="C21" s="9"/>
      <c r="D21" s="9"/>
      <c r="E21" s="8" t="s">
        <v>11</v>
      </c>
      <c r="F21" s="11">
        <v>1000</v>
      </c>
      <c r="G21" s="4"/>
      <c r="H21" s="4">
        <f t="shared" si="0"/>
        <v>0</v>
      </c>
      <c r="I21" s="2"/>
      <c r="J21" s="4">
        <f t="shared" si="1"/>
        <v>0</v>
      </c>
      <c r="K21" s="5">
        <f t="shared" si="2"/>
        <v>0</v>
      </c>
    </row>
    <row r="22" spans="1:11" ht="15" thickBot="1">
      <c r="A22" s="1"/>
      <c r="B22" s="1"/>
      <c r="C22" s="1"/>
      <c r="D22" s="1"/>
      <c r="E22" s="173" t="s">
        <v>9</v>
      </c>
      <c r="F22" s="176"/>
      <c r="G22" s="177"/>
      <c r="H22" s="66">
        <f>SUM(H11:H21)</f>
        <v>0</v>
      </c>
      <c r="I22" s="67"/>
      <c r="J22" s="67"/>
      <c r="K22" s="66">
        <f>SUM(K11:K21)</f>
        <v>0</v>
      </c>
    </row>
    <row r="23" spans="1:11">
      <c r="A23" s="1"/>
      <c r="B23" s="26"/>
      <c r="C23" s="1"/>
      <c r="D23" s="1"/>
      <c r="E23" s="1"/>
      <c r="F23" s="1"/>
      <c r="G23" s="1"/>
      <c r="H23" s="1"/>
      <c r="I23" s="1"/>
      <c r="J23" s="1"/>
      <c r="K23" s="1"/>
    </row>
    <row r="24" spans="1:11">
      <c r="A24" s="1"/>
      <c r="B24" s="30"/>
      <c r="C24" s="1"/>
      <c r="D24" s="1"/>
      <c r="E24" s="1"/>
      <c r="F24" s="1"/>
      <c r="G24" s="1"/>
      <c r="H24" s="1"/>
      <c r="I24" s="1"/>
      <c r="J24" s="1"/>
      <c r="K24" s="1"/>
    </row>
    <row r="25" spans="1:11">
      <c r="A25" s="1"/>
      <c r="B25" s="1"/>
      <c r="C25" s="1"/>
      <c r="D25" s="1"/>
      <c r="E25" s="1"/>
      <c r="F25" s="1"/>
      <c r="G25" s="1"/>
      <c r="H25" s="172"/>
      <c r="I25" s="172"/>
      <c r="J25" s="172"/>
      <c r="K25" s="6"/>
    </row>
    <row r="30" spans="1:11" ht="33" customHeight="1"/>
  </sheetData>
  <mergeCells count="17">
    <mergeCell ref="A1:K1"/>
    <mergeCell ref="A2:K2"/>
    <mergeCell ref="A3:K3"/>
    <mergeCell ref="A5:K5"/>
    <mergeCell ref="K8:K9"/>
    <mergeCell ref="A6:K6"/>
    <mergeCell ref="A8:A9"/>
    <mergeCell ref="B8:B9"/>
    <mergeCell ref="C8:C9"/>
    <mergeCell ref="D8:D9"/>
    <mergeCell ref="H25:J25"/>
    <mergeCell ref="F8:F9"/>
    <mergeCell ref="G8:G9"/>
    <mergeCell ref="H8:H9"/>
    <mergeCell ref="I8:J8"/>
    <mergeCell ref="E22:G22"/>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Arkusz43">
    <pageSetUpPr fitToPage="1"/>
  </sheetPr>
  <dimension ref="A1:K22"/>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customWidth="1"/>
    <col min="11" max="11" width="10.25"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380</v>
      </c>
      <c r="B6" s="176"/>
      <c r="C6" s="176"/>
      <c r="D6" s="176"/>
      <c r="E6" s="176"/>
      <c r="F6" s="176"/>
      <c r="G6" s="176"/>
      <c r="H6" s="176"/>
      <c r="I6" s="176"/>
      <c r="J6" s="176"/>
      <c r="K6" s="176"/>
    </row>
    <row r="7" spans="1:11" ht="16.5" customHeight="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79.75" customHeight="1">
      <c r="A11" s="2">
        <v>1</v>
      </c>
      <c r="B11" s="10" t="s">
        <v>377</v>
      </c>
      <c r="C11" s="9"/>
      <c r="D11" s="9"/>
      <c r="E11" s="8" t="s">
        <v>11</v>
      </c>
      <c r="F11" s="11">
        <v>2000</v>
      </c>
      <c r="G11" s="4"/>
      <c r="H11" s="4">
        <f t="shared" ref="H11:H13" si="0">ROUND(F11*G11,2)</f>
        <v>0</v>
      </c>
      <c r="I11" s="2"/>
      <c r="J11" s="4">
        <f>+H11*I11%</f>
        <v>0</v>
      </c>
      <c r="K11" s="5">
        <f>ROUND(H11+J11,2)</f>
        <v>0</v>
      </c>
    </row>
    <row r="12" spans="1:11" ht="322.5" customHeight="1">
      <c r="A12" s="2">
        <v>2</v>
      </c>
      <c r="B12" s="10" t="s">
        <v>374</v>
      </c>
      <c r="C12" s="9"/>
      <c r="D12" s="9"/>
      <c r="E12" s="8" t="s">
        <v>11</v>
      </c>
      <c r="F12" s="11">
        <v>400</v>
      </c>
      <c r="G12" s="4"/>
      <c r="H12" s="4">
        <f t="shared" si="0"/>
        <v>0</v>
      </c>
      <c r="I12" s="2"/>
      <c r="J12" s="4">
        <f t="shared" ref="J12:J13" si="1">+H12*I12%</f>
        <v>0</v>
      </c>
      <c r="K12" s="5">
        <f t="shared" ref="K12:K13" si="2">ROUND(H12+J12,2)</f>
        <v>0</v>
      </c>
    </row>
    <row r="13" spans="1:11" ht="240.75" customHeight="1">
      <c r="A13" s="2">
        <v>3</v>
      </c>
      <c r="B13" s="10" t="s">
        <v>375</v>
      </c>
      <c r="C13" s="9"/>
      <c r="D13" s="9"/>
      <c r="E13" s="8" t="s">
        <v>11</v>
      </c>
      <c r="F13" s="11">
        <v>300</v>
      </c>
      <c r="G13" s="4"/>
      <c r="H13" s="4">
        <f t="shared" si="0"/>
        <v>0</v>
      </c>
      <c r="I13" s="2"/>
      <c r="J13" s="4">
        <f t="shared" si="1"/>
        <v>0</v>
      </c>
      <c r="K13" s="5">
        <f t="shared" si="2"/>
        <v>0</v>
      </c>
    </row>
    <row r="14" spans="1:11" ht="15" thickBot="1">
      <c r="A14" s="1"/>
      <c r="B14" s="1"/>
      <c r="C14" s="1"/>
      <c r="D14" s="1"/>
      <c r="E14" s="173" t="s">
        <v>9</v>
      </c>
      <c r="F14" s="176"/>
      <c r="G14" s="177"/>
      <c r="H14" s="66">
        <f>SUM(H11:H13)</f>
        <v>0</v>
      </c>
      <c r="I14" s="67"/>
      <c r="J14" s="67"/>
      <c r="K14" s="66">
        <f>SUM(K11:K13)</f>
        <v>0</v>
      </c>
    </row>
    <row r="15" spans="1:11">
      <c r="A15" s="1"/>
      <c r="B15" s="26"/>
      <c r="C15" s="1"/>
      <c r="D15" s="1"/>
      <c r="E15" s="1"/>
      <c r="F15" s="1"/>
      <c r="G15" s="1"/>
      <c r="H15" s="1"/>
      <c r="I15" s="1"/>
      <c r="J15" s="1"/>
      <c r="K15" s="1"/>
    </row>
    <row r="16" spans="1:11">
      <c r="A16" s="1"/>
      <c r="B16" s="30"/>
      <c r="C16" s="1"/>
      <c r="D16" s="1"/>
      <c r="E16" s="1"/>
      <c r="F16" s="1"/>
      <c r="G16" s="1"/>
      <c r="H16" s="1"/>
      <c r="I16" s="1"/>
      <c r="J16" s="1"/>
      <c r="K16" s="1"/>
    </row>
    <row r="17" spans="1:11">
      <c r="A17" s="1"/>
      <c r="B17" s="1"/>
      <c r="C17" s="1"/>
      <c r="D17" s="1"/>
      <c r="E17" s="1"/>
      <c r="F17" s="1"/>
      <c r="G17" s="1"/>
      <c r="H17" s="172"/>
      <c r="I17" s="172"/>
      <c r="J17" s="172"/>
      <c r="K17" s="6"/>
    </row>
    <row r="22" spans="1:11" ht="33" customHeight="1"/>
  </sheetData>
  <mergeCells count="17">
    <mergeCell ref="A1:K1"/>
    <mergeCell ref="A2:K2"/>
    <mergeCell ref="A3:K3"/>
    <mergeCell ref="A5:K5"/>
    <mergeCell ref="K8:K9"/>
    <mergeCell ref="A6:K6"/>
    <mergeCell ref="A8:A9"/>
    <mergeCell ref="B8:B9"/>
    <mergeCell ref="C8:C9"/>
    <mergeCell ref="D8:D9"/>
    <mergeCell ref="H17:J17"/>
    <mergeCell ref="F8:F9"/>
    <mergeCell ref="G8:G9"/>
    <mergeCell ref="H8:H9"/>
    <mergeCell ref="I8:J8"/>
    <mergeCell ref="E14:G14"/>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Arkusz44">
    <pageSetUpPr fitToPage="1"/>
  </sheetPr>
  <dimension ref="A1:K24"/>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382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04" customHeight="1">
      <c r="A11" s="2">
        <v>1</v>
      </c>
      <c r="B11" s="10" t="s">
        <v>663</v>
      </c>
      <c r="C11" s="9"/>
      <c r="D11" s="9"/>
      <c r="E11" s="8" t="s">
        <v>11</v>
      </c>
      <c r="F11" s="11">
        <v>40</v>
      </c>
      <c r="G11" s="4"/>
      <c r="H11" s="4">
        <f t="shared" ref="H11:H15" si="0">ROUND(F11*G11,2)</f>
        <v>0</v>
      </c>
      <c r="I11" s="2"/>
      <c r="J11" s="4">
        <f>+H11*I11%</f>
        <v>0</v>
      </c>
      <c r="K11" s="5">
        <f>ROUND(H11+J11,2)</f>
        <v>0</v>
      </c>
    </row>
    <row r="12" spans="1:11" ht="171" customHeight="1">
      <c r="A12" s="2">
        <v>2</v>
      </c>
      <c r="B12" s="10" t="s">
        <v>664</v>
      </c>
      <c r="C12" s="9"/>
      <c r="D12" s="9"/>
      <c r="E12" s="8" t="s">
        <v>11</v>
      </c>
      <c r="F12" s="11">
        <v>40</v>
      </c>
      <c r="G12" s="4"/>
      <c r="H12" s="4">
        <f t="shared" ref="H12" si="1">ROUND(F12*G12,2)</f>
        <v>0</v>
      </c>
      <c r="I12" s="2"/>
      <c r="J12" s="4">
        <f>+H12*I12%</f>
        <v>0</v>
      </c>
      <c r="K12" s="5">
        <f>ROUND(H12+J12,2)</f>
        <v>0</v>
      </c>
    </row>
    <row r="13" spans="1:11" ht="167.25" customHeight="1">
      <c r="A13" s="2">
        <v>3</v>
      </c>
      <c r="B13" s="10" t="s">
        <v>378</v>
      </c>
      <c r="C13" s="9"/>
      <c r="D13" s="9"/>
      <c r="E13" s="8" t="s">
        <v>11</v>
      </c>
      <c r="F13" s="11">
        <v>5</v>
      </c>
      <c r="G13" s="4"/>
      <c r="H13" s="4">
        <f t="shared" si="0"/>
        <v>0</v>
      </c>
      <c r="I13" s="2"/>
      <c r="J13" s="4">
        <f t="shared" ref="J13:J15" si="2">+H13*I13%</f>
        <v>0</v>
      </c>
      <c r="K13" s="5">
        <f t="shared" ref="K13:K15" si="3">ROUND(H13+J13,2)</f>
        <v>0</v>
      </c>
    </row>
    <row r="14" spans="1:11" ht="242.25">
      <c r="A14" s="2">
        <v>4</v>
      </c>
      <c r="B14" s="10" t="s">
        <v>379</v>
      </c>
      <c r="C14" s="9"/>
      <c r="D14" s="9"/>
      <c r="E14" s="8" t="s">
        <v>11</v>
      </c>
      <c r="F14" s="11">
        <v>20</v>
      </c>
      <c r="G14" s="4"/>
      <c r="H14" s="4">
        <f t="shared" si="0"/>
        <v>0</v>
      </c>
      <c r="I14" s="2"/>
      <c r="J14" s="4">
        <f t="shared" si="2"/>
        <v>0</v>
      </c>
      <c r="K14" s="5">
        <f t="shared" si="3"/>
        <v>0</v>
      </c>
    </row>
    <row r="15" spans="1:11" ht="165.75">
      <c r="A15" s="2">
        <v>5</v>
      </c>
      <c r="B15" s="10" t="s">
        <v>381</v>
      </c>
      <c r="C15" s="9"/>
      <c r="D15" s="9"/>
      <c r="E15" s="8" t="s">
        <v>11</v>
      </c>
      <c r="F15" s="11">
        <v>200</v>
      </c>
      <c r="G15" s="4"/>
      <c r="H15" s="4">
        <f t="shared" si="0"/>
        <v>0</v>
      </c>
      <c r="I15" s="2"/>
      <c r="J15" s="4">
        <f t="shared" si="2"/>
        <v>0</v>
      </c>
      <c r="K15" s="5">
        <f t="shared" si="3"/>
        <v>0</v>
      </c>
    </row>
    <row r="16" spans="1:11" ht="15" thickBot="1">
      <c r="A16" s="1"/>
      <c r="B16" s="1"/>
      <c r="C16" s="1"/>
      <c r="D16" s="1"/>
      <c r="E16" s="173" t="s">
        <v>9</v>
      </c>
      <c r="F16" s="176"/>
      <c r="G16" s="177"/>
      <c r="H16" s="66">
        <f>SUM(H11:H15)</f>
        <v>0</v>
      </c>
      <c r="I16" s="67"/>
      <c r="J16" s="67"/>
      <c r="K16" s="66"/>
    </row>
    <row r="17" spans="1:11">
      <c r="A17" s="1"/>
      <c r="B17" s="26"/>
      <c r="C17" s="1"/>
      <c r="D17" s="1"/>
      <c r="E17" s="1"/>
      <c r="F17" s="1"/>
      <c r="G17" s="1"/>
      <c r="H17" s="1"/>
      <c r="I17" s="1"/>
      <c r="J17" s="1"/>
      <c r="K17" s="1"/>
    </row>
    <row r="18" spans="1:11">
      <c r="A18" s="1"/>
      <c r="B18" s="30"/>
      <c r="C18" s="1"/>
      <c r="D18" s="1"/>
      <c r="E18" s="1"/>
      <c r="F18" s="1"/>
      <c r="G18" s="1"/>
      <c r="H18" s="1"/>
      <c r="I18" s="1"/>
      <c r="J18" s="1"/>
      <c r="K18" s="1"/>
    </row>
    <row r="19" spans="1:11">
      <c r="A19" s="1"/>
      <c r="B19" s="1"/>
      <c r="C19" s="1"/>
      <c r="D19" s="1"/>
      <c r="E19" s="1"/>
      <c r="F19" s="1"/>
      <c r="G19" s="1"/>
      <c r="H19" s="172"/>
      <c r="I19" s="172"/>
      <c r="J19" s="172"/>
      <c r="K19" s="6"/>
    </row>
    <row r="24" spans="1:11" ht="32.25" customHeight="1"/>
  </sheetData>
  <mergeCells count="17">
    <mergeCell ref="A1:K1"/>
    <mergeCell ref="A2:K2"/>
    <mergeCell ref="A3:K3"/>
    <mergeCell ref="A5:K5"/>
    <mergeCell ref="K8:K9"/>
    <mergeCell ref="A6:K6"/>
    <mergeCell ref="A8:A9"/>
    <mergeCell ref="B8:B9"/>
    <mergeCell ref="C8:C9"/>
    <mergeCell ref="D8:D9"/>
    <mergeCell ref="H19:J19"/>
    <mergeCell ref="F8:F9"/>
    <mergeCell ref="G8:G9"/>
    <mergeCell ref="H8:H9"/>
    <mergeCell ref="I8:J8"/>
    <mergeCell ref="E16:G16"/>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Arkusz45">
    <pageSetUpPr fitToPage="1"/>
  </sheetPr>
  <dimension ref="A1:K24"/>
  <sheetViews>
    <sheetView workbookViewId="0">
      <selection activeCell="L11" sqref="L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394</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29.5">
      <c r="A11" s="2">
        <v>1</v>
      </c>
      <c r="B11" s="10" t="s">
        <v>383</v>
      </c>
      <c r="C11" s="9"/>
      <c r="D11" s="9"/>
      <c r="E11" s="8" t="s">
        <v>11</v>
      </c>
      <c r="F11" s="11">
        <v>60</v>
      </c>
      <c r="G11" s="4"/>
      <c r="H11" s="4">
        <f t="shared" ref="H11:H15" si="0">ROUND(F11*G11,2)</f>
        <v>0</v>
      </c>
      <c r="I11" s="2"/>
      <c r="J11" s="4">
        <f>+H11*I11%</f>
        <v>0</v>
      </c>
      <c r="K11" s="5">
        <f>ROUND(H11+J11,2)</f>
        <v>0</v>
      </c>
    </row>
    <row r="12" spans="1:11" ht="51">
      <c r="A12" s="2">
        <v>2</v>
      </c>
      <c r="B12" s="10" t="s">
        <v>384</v>
      </c>
      <c r="C12" s="9"/>
      <c r="D12" s="9"/>
      <c r="E12" s="8" t="s">
        <v>11</v>
      </c>
      <c r="F12" s="11">
        <v>60</v>
      </c>
      <c r="G12" s="4"/>
      <c r="H12" s="4">
        <f t="shared" si="0"/>
        <v>0</v>
      </c>
      <c r="I12" s="2"/>
      <c r="J12" s="4">
        <f t="shared" ref="J12:J15" si="1">+H12*I12%</f>
        <v>0</v>
      </c>
      <c r="K12" s="5">
        <f t="shared" ref="K12:K15" si="2">ROUND(H12+J12,2)</f>
        <v>0</v>
      </c>
    </row>
    <row r="13" spans="1:11" ht="63.75">
      <c r="A13" s="2">
        <v>3</v>
      </c>
      <c r="B13" s="10" t="s">
        <v>385</v>
      </c>
      <c r="C13" s="9"/>
      <c r="D13" s="9"/>
      <c r="E13" s="8" t="s">
        <v>11</v>
      </c>
      <c r="F13" s="11">
        <v>30</v>
      </c>
      <c r="G13" s="4"/>
      <c r="H13" s="4">
        <f t="shared" si="0"/>
        <v>0</v>
      </c>
      <c r="I13" s="2"/>
      <c r="J13" s="4">
        <f t="shared" si="1"/>
        <v>0</v>
      </c>
      <c r="K13" s="5">
        <f t="shared" si="2"/>
        <v>0</v>
      </c>
    </row>
    <row r="14" spans="1:11" ht="89.25">
      <c r="A14" s="2">
        <v>4</v>
      </c>
      <c r="B14" s="10" t="s">
        <v>386</v>
      </c>
      <c r="C14" s="9"/>
      <c r="D14" s="9"/>
      <c r="E14" s="8" t="s">
        <v>11</v>
      </c>
      <c r="F14" s="11">
        <v>70</v>
      </c>
      <c r="G14" s="4"/>
      <c r="H14" s="4">
        <f t="shared" si="0"/>
        <v>0</v>
      </c>
      <c r="I14" s="2"/>
      <c r="J14" s="4">
        <f t="shared" si="1"/>
        <v>0</v>
      </c>
      <c r="K14" s="5">
        <f t="shared" si="2"/>
        <v>0</v>
      </c>
    </row>
    <row r="15" spans="1:11" ht="76.5">
      <c r="A15" s="2">
        <v>5</v>
      </c>
      <c r="B15" s="10" t="s">
        <v>387</v>
      </c>
      <c r="C15" s="9"/>
      <c r="D15" s="9"/>
      <c r="E15" s="8" t="s">
        <v>11</v>
      </c>
      <c r="F15" s="11">
        <v>70</v>
      </c>
      <c r="G15" s="4"/>
      <c r="H15" s="4">
        <f t="shared" si="0"/>
        <v>0</v>
      </c>
      <c r="I15" s="2"/>
      <c r="J15" s="4">
        <f t="shared" si="1"/>
        <v>0</v>
      </c>
      <c r="K15" s="5">
        <f t="shared" si="2"/>
        <v>0</v>
      </c>
    </row>
    <row r="16" spans="1:11" ht="15" thickBot="1">
      <c r="A16" s="1"/>
      <c r="B16" s="1"/>
      <c r="C16" s="1"/>
      <c r="D16" s="1"/>
      <c r="E16" s="173" t="s">
        <v>9</v>
      </c>
      <c r="F16" s="176"/>
      <c r="G16" s="177"/>
      <c r="H16" s="66">
        <f>SUM(H11:H15)</f>
        <v>0</v>
      </c>
      <c r="I16" s="67"/>
      <c r="J16" s="67"/>
      <c r="K16" s="66">
        <f>SUM(K11:K15)</f>
        <v>0</v>
      </c>
    </row>
    <row r="17" spans="1:11">
      <c r="A17" s="1"/>
      <c r="B17" s="26"/>
      <c r="C17" s="1"/>
      <c r="D17" s="1"/>
      <c r="E17" s="1"/>
      <c r="F17" s="1"/>
      <c r="G17" s="1"/>
      <c r="H17" s="1"/>
      <c r="I17" s="1"/>
      <c r="J17" s="1"/>
      <c r="K17" s="1"/>
    </row>
    <row r="18" spans="1:11">
      <c r="A18" s="1"/>
      <c r="B18" s="30"/>
      <c r="C18" s="1"/>
      <c r="D18" s="1"/>
      <c r="E18" s="1"/>
      <c r="F18" s="1"/>
      <c r="G18" s="1"/>
      <c r="H18" s="1"/>
      <c r="I18" s="1"/>
      <c r="J18" s="1"/>
      <c r="K18" s="1"/>
    </row>
    <row r="19" spans="1:11">
      <c r="A19" s="1"/>
      <c r="B19" s="1"/>
      <c r="C19" s="1"/>
      <c r="D19" s="1"/>
      <c r="E19" s="1"/>
      <c r="F19" s="1"/>
      <c r="G19" s="1"/>
      <c r="H19" s="172"/>
      <c r="I19" s="172"/>
      <c r="J19" s="172"/>
      <c r="K19" s="6"/>
    </row>
    <row r="24" spans="1:11" ht="30" customHeight="1"/>
  </sheetData>
  <mergeCells count="17">
    <mergeCell ref="A1:K1"/>
    <mergeCell ref="A2:K2"/>
    <mergeCell ref="A3:K3"/>
    <mergeCell ref="A5:K5"/>
    <mergeCell ref="K8:K9"/>
    <mergeCell ref="A6:K6"/>
    <mergeCell ref="A8:A9"/>
    <mergeCell ref="B8:B9"/>
    <mergeCell ref="C8:C9"/>
    <mergeCell ref="D8:D9"/>
    <mergeCell ref="H19:J19"/>
    <mergeCell ref="F8:F9"/>
    <mergeCell ref="G8:G9"/>
    <mergeCell ref="H8:H9"/>
    <mergeCell ref="I8:J8"/>
    <mergeCell ref="E16:G16"/>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pageSetUpPr fitToPage="1"/>
  </sheetPr>
  <dimension ref="A1:K50"/>
  <sheetViews>
    <sheetView zoomScaleNormal="100" zoomScaleSheetLayoutView="70"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625" customWidth="1"/>
    <col min="11" max="11" width="14.125"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12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5.5">
      <c r="A11" s="13">
        <v>1</v>
      </c>
      <c r="B11" s="14" t="s">
        <v>46</v>
      </c>
      <c r="C11" s="15"/>
      <c r="D11" s="15"/>
      <c r="E11" s="16"/>
      <c r="F11" s="17"/>
      <c r="G11" s="13"/>
      <c r="H11" s="18"/>
      <c r="I11" s="13"/>
      <c r="J11" s="18"/>
      <c r="K11" s="19"/>
    </row>
    <row r="12" spans="1:11" ht="25.5">
      <c r="A12" s="2" t="s">
        <v>54</v>
      </c>
      <c r="B12" s="10" t="s">
        <v>47</v>
      </c>
      <c r="C12" s="9"/>
      <c r="D12" s="9"/>
      <c r="E12" s="8" t="s">
        <v>11</v>
      </c>
      <c r="F12" s="11">
        <v>10</v>
      </c>
      <c r="G12" s="4"/>
      <c r="H12" s="4">
        <f>ROUND(F12*G12,2)</f>
        <v>0</v>
      </c>
      <c r="I12" s="2"/>
      <c r="J12" s="4">
        <f t="shared" ref="J12:J41" si="0">+H12*I12%</f>
        <v>0</v>
      </c>
      <c r="K12" s="5">
        <f t="shared" ref="K12:K41" si="1">ROUND(H12+J12,2)</f>
        <v>0</v>
      </c>
    </row>
    <row r="13" spans="1:11" ht="25.5">
      <c r="A13" s="2" t="s">
        <v>55</v>
      </c>
      <c r="B13" s="10" t="s">
        <v>564</v>
      </c>
      <c r="C13" s="9"/>
      <c r="D13" s="9"/>
      <c r="E13" s="8" t="s">
        <v>11</v>
      </c>
      <c r="F13" s="11">
        <v>1</v>
      </c>
      <c r="G13" s="4"/>
      <c r="H13" s="4">
        <f>ROUND(F13*G13,2)</f>
        <v>0</v>
      </c>
      <c r="I13" s="2"/>
      <c r="J13" s="4">
        <f t="shared" si="0"/>
        <v>0</v>
      </c>
      <c r="K13" s="5">
        <f t="shared" si="1"/>
        <v>0</v>
      </c>
    </row>
    <row r="14" spans="1:11" ht="25.5">
      <c r="A14" s="2" t="s">
        <v>412</v>
      </c>
      <c r="B14" s="10" t="s">
        <v>693</v>
      </c>
      <c r="C14" s="9"/>
      <c r="D14" s="9"/>
      <c r="E14" s="8" t="s">
        <v>11</v>
      </c>
      <c r="F14" s="11">
        <v>3</v>
      </c>
      <c r="G14" s="4"/>
      <c r="H14" s="4">
        <f>ROUND(F14*G14,2)</f>
        <v>0</v>
      </c>
      <c r="I14" s="2"/>
      <c r="J14" s="4">
        <f t="shared" si="0"/>
        <v>0</v>
      </c>
      <c r="K14" s="5">
        <f t="shared" si="1"/>
        <v>0</v>
      </c>
    </row>
    <row r="15" spans="1:11" ht="25.5">
      <c r="A15" s="13">
        <v>2</v>
      </c>
      <c r="B15" s="14" t="s">
        <v>48</v>
      </c>
      <c r="C15" s="15"/>
      <c r="D15" s="15"/>
      <c r="E15" s="16"/>
      <c r="F15" s="17"/>
      <c r="G15" s="18"/>
      <c r="H15" s="18"/>
      <c r="I15" s="13"/>
      <c r="J15" s="18"/>
      <c r="K15" s="19"/>
    </row>
    <row r="16" spans="1:11">
      <c r="A16" s="2" t="s">
        <v>56</v>
      </c>
      <c r="B16" s="10" t="s">
        <v>49</v>
      </c>
      <c r="C16" s="9"/>
      <c r="D16" s="9"/>
      <c r="E16" s="8" t="s">
        <v>11</v>
      </c>
      <c r="F16" s="11">
        <v>5</v>
      </c>
      <c r="G16" s="4"/>
      <c r="H16" s="4">
        <f t="shared" ref="H16:H22" si="2">ROUND(F16*G16,2)</f>
        <v>0</v>
      </c>
      <c r="I16" s="2"/>
      <c r="J16" s="4">
        <f t="shared" si="0"/>
        <v>0</v>
      </c>
      <c r="K16" s="5">
        <f t="shared" si="1"/>
        <v>0</v>
      </c>
    </row>
    <row r="17" spans="1:11">
      <c r="A17" s="2" t="s">
        <v>57</v>
      </c>
      <c r="B17" s="10" t="s">
        <v>50</v>
      </c>
      <c r="C17" s="9"/>
      <c r="D17" s="9"/>
      <c r="E17" s="8" t="s">
        <v>11</v>
      </c>
      <c r="F17" s="11">
        <v>5</v>
      </c>
      <c r="G17" s="4"/>
      <c r="H17" s="4">
        <f t="shared" si="2"/>
        <v>0</v>
      </c>
      <c r="I17" s="2"/>
      <c r="J17" s="4">
        <f t="shared" si="0"/>
        <v>0</v>
      </c>
      <c r="K17" s="5">
        <f t="shared" si="1"/>
        <v>0</v>
      </c>
    </row>
    <row r="18" spans="1:11">
      <c r="A18" s="2" t="s">
        <v>58</v>
      </c>
      <c r="B18" s="10" t="s">
        <v>51</v>
      </c>
      <c r="C18" s="9"/>
      <c r="D18" s="9"/>
      <c r="E18" s="8" t="s">
        <v>11</v>
      </c>
      <c r="F18" s="11">
        <v>5</v>
      </c>
      <c r="G18" s="4"/>
      <c r="H18" s="4">
        <f t="shared" si="2"/>
        <v>0</v>
      </c>
      <c r="I18" s="2"/>
      <c r="J18" s="4">
        <f t="shared" si="0"/>
        <v>0</v>
      </c>
      <c r="K18" s="5">
        <f t="shared" si="1"/>
        <v>0</v>
      </c>
    </row>
    <row r="19" spans="1:11">
      <c r="A19" s="2" t="s">
        <v>59</v>
      </c>
      <c r="B19" s="10" t="s">
        <v>52</v>
      </c>
      <c r="C19" s="9"/>
      <c r="D19" s="9"/>
      <c r="E19" s="8" t="s">
        <v>11</v>
      </c>
      <c r="F19" s="11">
        <v>5</v>
      </c>
      <c r="G19" s="4"/>
      <c r="H19" s="4">
        <f t="shared" si="2"/>
        <v>0</v>
      </c>
      <c r="I19" s="2"/>
      <c r="J19" s="4">
        <f t="shared" si="0"/>
        <v>0</v>
      </c>
      <c r="K19" s="5">
        <f t="shared" si="1"/>
        <v>0</v>
      </c>
    </row>
    <row r="20" spans="1:11" ht="25.5">
      <c r="A20" s="2" t="s">
        <v>60</v>
      </c>
      <c r="B20" s="10" t="s">
        <v>53</v>
      </c>
      <c r="C20" s="9"/>
      <c r="D20" s="9"/>
      <c r="E20" s="8" t="s">
        <v>11</v>
      </c>
      <c r="F20" s="11">
        <v>2</v>
      </c>
      <c r="G20" s="4"/>
      <c r="H20" s="4">
        <f t="shared" si="2"/>
        <v>0</v>
      </c>
      <c r="I20" s="2"/>
      <c r="J20" s="4">
        <f t="shared" si="0"/>
        <v>0</v>
      </c>
      <c r="K20" s="5">
        <f t="shared" si="1"/>
        <v>0</v>
      </c>
    </row>
    <row r="21" spans="1:11" ht="51">
      <c r="A21" s="2">
        <v>3</v>
      </c>
      <c r="B21" s="10" t="s">
        <v>694</v>
      </c>
      <c r="C21" s="9"/>
      <c r="D21" s="9"/>
      <c r="E21" s="8" t="s">
        <v>43</v>
      </c>
      <c r="F21" s="11">
        <v>2</v>
      </c>
      <c r="G21" s="4"/>
      <c r="H21" s="4">
        <f t="shared" si="2"/>
        <v>0</v>
      </c>
      <c r="I21" s="2"/>
      <c r="J21" s="4">
        <f t="shared" si="0"/>
        <v>0</v>
      </c>
      <c r="K21" s="5">
        <f t="shared" si="1"/>
        <v>0</v>
      </c>
    </row>
    <row r="22" spans="1:11" ht="51">
      <c r="A22" s="2">
        <v>4</v>
      </c>
      <c r="B22" s="10" t="s">
        <v>695</v>
      </c>
      <c r="C22" s="9"/>
      <c r="D22" s="9"/>
      <c r="E22" s="8" t="s">
        <v>11</v>
      </c>
      <c r="F22" s="11">
        <v>12</v>
      </c>
      <c r="G22" s="4"/>
      <c r="H22" s="4">
        <f t="shared" si="2"/>
        <v>0</v>
      </c>
      <c r="I22" s="2"/>
      <c r="J22" s="4">
        <f t="shared" si="0"/>
        <v>0</v>
      </c>
      <c r="K22" s="5">
        <f t="shared" si="1"/>
        <v>0</v>
      </c>
    </row>
    <row r="23" spans="1:11" ht="25.5">
      <c r="A23" s="13">
        <v>5</v>
      </c>
      <c r="B23" s="14" t="s">
        <v>61</v>
      </c>
      <c r="C23" s="15"/>
      <c r="D23" s="15"/>
      <c r="E23" s="16"/>
      <c r="F23" s="17"/>
      <c r="G23" s="18"/>
      <c r="H23" s="18"/>
      <c r="I23" s="13"/>
      <c r="J23" s="18"/>
      <c r="K23" s="19"/>
    </row>
    <row r="24" spans="1:11" ht="25.5">
      <c r="A24" s="2" t="s">
        <v>62</v>
      </c>
      <c r="B24" s="10" t="s">
        <v>696</v>
      </c>
      <c r="C24" s="9"/>
      <c r="D24" s="9"/>
      <c r="E24" s="8" t="s">
        <v>11</v>
      </c>
      <c r="F24" s="11">
        <v>4</v>
      </c>
      <c r="G24" s="4"/>
      <c r="H24" s="4">
        <f>ROUND(F24*G24,2)</f>
        <v>0</v>
      </c>
      <c r="I24" s="2"/>
      <c r="J24" s="4">
        <f t="shared" si="0"/>
        <v>0</v>
      </c>
      <c r="K24" s="5">
        <f t="shared" si="1"/>
        <v>0</v>
      </c>
    </row>
    <row r="25" spans="1:11" ht="25.5">
      <c r="A25" s="2" t="s">
        <v>63</v>
      </c>
      <c r="B25" s="10" t="s">
        <v>697</v>
      </c>
      <c r="C25" s="9"/>
      <c r="D25" s="9"/>
      <c r="E25" s="8" t="s">
        <v>11</v>
      </c>
      <c r="F25" s="11">
        <v>2</v>
      </c>
      <c r="G25" s="4"/>
      <c r="H25" s="4">
        <f t="shared" ref="H25:H41" si="3">ROUND(F25*G25,2)</f>
        <v>0</v>
      </c>
      <c r="I25" s="2"/>
      <c r="J25" s="4">
        <f t="shared" si="0"/>
        <v>0</v>
      </c>
      <c r="K25" s="5">
        <f t="shared" si="1"/>
        <v>0</v>
      </c>
    </row>
    <row r="26" spans="1:11" ht="25.5">
      <c r="A26" s="2" t="s">
        <v>64</v>
      </c>
      <c r="B26" s="10" t="s">
        <v>698</v>
      </c>
      <c r="C26" s="9"/>
      <c r="D26" s="9"/>
      <c r="E26" s="8" t="s">
        <v>11</v>
      </c>
      <c r="F26" s="11">
        <v>4</v>
      </c>
      <c r="G26" s="4"/>
      <c r="H26" s="4">
        <f t="shared" si="3"/>
        <v>0</v>
      </c>
      <c r="I26" s="2"/>
      <c r="J26" s="4">
        <f t="shared" si="0"/>
        <v>0</v>
      </c>
      <c r="K26" s="5">
        <f t="shared" si="1"/>
        <v>0</v>
      </c>
    </row>
    <row r="27" spans="1:11" ht="25.5">
      <c r="A27" s="2" t="s">
        <v>65</v>
      </c>
      <c r="B27" s="10" t="s">
        <v>699</v>
      </c>
      <c r="C27" s="9"/>
      <c r="D27" s="9"/>
      <c r="E27" s="8" t="s">
        <v>11</v>
      </c>
      <c r="F27" s="11">
        <v>6</v>
      </c>
      <c r="G27" s="4"/>
      <c r="H27" s="4">
        <f t="shared" si="3"/>
        <v>0</v>
      </c>
      <c r="I27" s="2"/>
      <c r="J27" s="4">
        <f t="shared" si="0"/>
        <v>0</v>
      </c>
      <c r="K27" s="5">
        <f t="shared" si="1"/>
        <v>0</v>
      </c>
    </row>
    <row r="28" spans="1:11" ht="25.5">
      <c r="A28" s="2" t="s">
        <v>66</v>
      </c>
      <c r="B28" s="10" t="s">
        <v>67</v>
      </c>
      <c r="C28" s="9"/>
      <c r="D28" s="9"/>
      <c r="E28" s="8" t="s">
        <v>11</v>
      </c>
      <c r="F28" s="11">
        <v>2</v>
      </c>
      <c r="G28" s="4"/>
      <c r="H28" s="4">
        <f t="shared" si="3"/>
        <v>0</v>
      </c>
      <c r="I28" s="2"/>
      <c r="J28" s="4">
        <f t="shared" si="0"/>
        <v>0</v>
      </c>
      <c r="K28" s="5">
        <f t="shared" si="1"/>
        <v>0</v>
      </c>
    </row>
    <row r="29" spans="1:11" ht="76.5">
      <c r="A29" s="2">
        <v>6</v>
      </c>
      <c r="B29" s="10" t="s">
        <v>667</v>
      </c>
      <c r="C29" s="9"/>
      <c r="D29" s="9"/>
      <c r="E29" s="8" t="s">
        <v>11</v>
      </c>
      <c r="F29" s="11">
        <v>10</v>
      </c>
      <c r="G29" s="2"/>
      <c r="H29" s="4">
        <f t="shared" si="3"/>
        <v>0</v>
      </c>
      <c r="I29" s="2"/>
      <c r="J29" s="4">
        <f>+H29*I29%</f>
        <v>0</v>
      </c>
      <c r="K29" s="5">
        <f>ROUND(H29+J29,2)</f>
        <v>0</v>
      </c>
    </row>
    <row r="30" spans="1:11">
      <c r="A30" s="13">
        <v>7</v>
      </c>
      <c r="B30" s="14" t="s">
        <v>68</v>
      </c>
      <c r="C30" s="15"/>
      <c r="D30" s="15"/>
      <c r="E30" s="16"/>
      <c r="F30" s="17"/>
      <c r="G30" s="18"/>
      <c r="H30" s="18"/>
      <c r="I30" s="13"/>
      <c r="J30" s="18"/>
      <c r="K30" s="19"/>
    </row>
    <row r="31" spans="1:11" ht="25.5">
      <c r="A31" s="2" t="s">
        <v>653</v>
      </c>
      <c r="B31" s="10" t="s">
        <v>69</v>
      </c>
      <c r="C31" s="9"/>
      <c r="D31" s="9"/>
      <c r="E31" s="8" t="s">
        <v>11</v>
      </c>
      <c r="F31" s="11">
        <v>2</v>
      </c>
      <c r="G31" s="4"/>
      <c r="H31" s="4">
        <f t="shared" si="3"/>
        <v>0</v>
      </c>
      <c r="I31" s="2"/>
      <c r="J31" s="4">
        <f t="shared" si="0"/>
        <v>0</v>
      </c>
      <c r="K31" s="5">
        <f t="shared" si="1"/>
        <v>0</v>
      </c>
    </row>
    <row r="32" spans="1:11" ht="25.5">
      <c r="A32" s="2" t="s">
        <v>654</v>
      </c>
      <c r="B32" s="10" t="s">
        <v>88</v>
      </c>
      <c r="C32" s="9"/>
      <c r="D32" s="9"/>
      <c r="E32" s="8" t="s">
        <v>11</v>
      </c>
      <c r="F32" s="11">
        <v>2</v>
      </c>
      <c r="G32" s="4"/>
      <c r="H32" s="4">
        <f t="shared" si="3"/>
        <v>0</v>
      </c>
      <c r="I32" s="2"/>
      <c r="J32" s="4">
        <f t="shared" si="0"/>
        <v>0</v>
      </c>
      <c r="K32" s="5">
        <f t="shared" si="1"/>
        <v>0</v>
      </c>
    </row>
    <row r="33" spans="1:11" ht="25.5">
      <c r="A33" s="2" t="s">
        <v>687</v>
      </c>
      <c r="B33" s="10" t="s">
        <v>70</v>
      </c>
      <c r="C33" s="9"/>
      <c r="D33" s="9"/>
      <c r="E33" s="8" t="s">
        <v>11</v>
      </c>
      <c r="F33" s="11">
        <v>2</v>
      </c>
      <c r="G33" s="4"/>
      <c r="H33" s="4">
        <f t="shared" si="3"/>
        <v>0</v>
      </c>
      <c r="I33" s="2"/>
      <c r="J33" s="4">
        <f t="shared" si="0"/>
        <v>0</v>
      </c>
      <c r="K33" s="5">
        <f t="shared" si="1"/>
        <v>0</v>
      </c>
    </row>
    <row r="34" spans="1:11" ht="25.5">
      <c r="A34" s="2" t="s">
        <v>688</v>
      </c>
      <c r="B34" s="10" t="s">
        <v>89</v>
      </c>
      <c r="C34" s="9"/>
      <c r="D34" s="9"/>
      <c r="E34" s="8" t="s">
        <v>11</v>
      </c>
      <c r="F34" s="11">
        <v>1</v>
      </c>
      <c r="G34" s="4"/>
      <c r="H34" s="4">
        <f t="shared" si="3"/>
        <v>0</v>
      </c>
      <c r="I34" s="2"/>
      <c r="J34" s="4">
        <f t="shared" si="0"/>
        <v>0</v>
      </c>
      <c r="K34" s="5">
        <f t="shared" si="1"/>
        <v>0</v>
      </c>
    </row>
    <row r="35" spans="1:11" ht="25.5">
      <c r="A35" s="13">
        <v>8</v>
      </c>
      <c r="B35" s="14" t="s">
        <v>657</v>
      </c>
      <c r="C35" s="15"/>
      <c r="D35" s="15"/>
      <c r="E35" s="16"/>
      <c r="F35" s="17"/>
      <c r="G35" s="18"/>
      <c r="H35" s="18"/>
      <c r="I35" s="13"/>
      <c r="J35" s="18"/>
      <c r="K35" s="19"/>
    </row>
    <row r="36" spans="1:11" s="72" customFormat="1" ht="63.75">
      <c r="A36" s="81" t="s">
        <v>72</v>
      </c>
      <c r="B36" s="89" t="s">
        <v>655</v>
      </c>
      <c r="C36" s="119"/>
      <c r="D36" s="119"/>
      <c r="E36" s="8" t="s">
        <v>11</v>
      </c>
      <c r="F36" s="11">
        <v>100</v>
      </c>
      <c r="G36" s="80"/>
      <c r="H36" s="80">
        <f t="shared" si="3"/>
        <v>0</v>
      </c>
      <c r="I36" s="81"/>
      <c r="J36" s="80">
        <f t="shared" si="0"/>
        <v>0</v>
      </c>
      <c r="K36" s="82">
        <f t="shared" si="1"/>
        <v>0</v>
      </c>
    </row>
    <row r="37" spans="1:11" s="72" customFormat="1" ht="76.5">
      <c r="A37" s="81" t="s">
        <v>73</v>
      </c>
      <c r="B37" s="89" t="s">
        <v>656</v>
      </c>
      <c r="C37" s="119"/>
      <c r="D37" s="119"/>
      <c r="E37" s="8" t="s">
        <v>11</v>
      </c>
      <c r="F37" s="11">
        <v>100</v>
      </c>
      <c r="G37" s="80"/>
      <c r="H37" s="80">
        <f t="shared" ref="H37" si="4">ROUND(F37*G37,2)</f>
        <v>0</v>
      </c>
      <c r="I37" s="81"/>
      <c r="J37" s="80">
        <f t="shared" ref="J37" si="5">+H37*I37%</f>
        <v>0</v>
      </c>
      <c r="K37" s="82">
        <f t="shared" ref="K37" si="6">ROUND(H37+J37,2)</f>
        <v>0</v>
      </c>
    </row>
    <row r="38" spans="1:11" ht="25.5">
      <c r="A38" s="13">
        <v>9</v>
      </c>
      <c r="B38" s="14" t="s">
        <v>71</v>
      </c>
      <c r="C38" s="15"/>
      <c r="D38" s="15"/>
      <c r="E38" s="16"/>
      <c r="F38" s="17"/>
      <c r="G38" s="18"/>
      <c r="H38" s="18"/>
      <c r="I38" s="13"/>
      <c r="J38" s="18"/>
      <c r="K38" s="19"/>
    </row>
    <row r="39" spans="1:11" ht="25.5">
      <c r="A39" s="2" t="s">
        <v>689</v>
      </c>
      <c r="B39" s="10" t="s">
        <v>74</v>
      </c>
      <c r="C39" s="9"/>
      <c r="D39" s="9"/>
      <c r="E39" s="8" t="s">
        <v>11</v>
      </c>
      <c r="F39" s="11">
        <v>20</v>
      </c>
      <c r="G39" s="4"/>
      <c r="H39" s="4">
        <f t="shared" si="3"/>
        <v>0</v>
      </c>
      <c r="I39" s="2"/>
      <c r="J39" s="4">
        <f t="shared" si="0"/>
        <v>0</v>
      </c>
      <c r="K39" s="5">
        <f t="shared" si="1"/>
        <v>0</v>
      </c>
    </row>
    <row r="40" spans="1:11">
      <c r="A40" s="2" t="s">
        <v>690</v>
      </c>
      <c r="B40" s="10" t="s">
        <v>75</v>
      </c>
      <c r="C40" s="9"/>
      <c r="D40" s="9"/>
      <c r="E40" s="8" t="s">
        <v>11</v>
      </c>
      <c r="F40" s="11">
        <v>4</v>
      </c>
      <c r="G40" s="4"/>
      <c r="H40" s="4">
        <f t="shared" si="3"/>
        <v>0</v>
      </c>
      <c r="I40" s="2"/>
      <c r="J40" s="4">
        <f t="shared" si="0"/>
        <v>0</v>
      </c>
      <c r="K40" s="5">
        <f t="shared" si="1"/>
        <v>0</v>
      </c>
    </row>
    <row r="41" spans="1:11" ht="25.5">
      <c r="A41" s="2">
        <v>10</v>
      </c>
      <c r="B41" s="10" t="s">
        <v>76</v>
      </c>
      <c r="C41" s="9"/>
      <c r="D41" s="9"/>
      <c r="E41" s="8" t="s">
        <v>11</v>
      </c>
      <c r="F41" s="11">
        <v>1</v>
      </c>
      <c r="G41" s="4"/>
      <c r="H41" s="4">
        <f t="shared" si="3"/>
        <v>0</v>
      </c>
      <c r="I41" s="2"/>
      <c r="J41" s="4">
        <f t="shared" si="0"/>
        <v>0</v>
      </c>
      <c r="K41" s="5">
        <f t="shared" si="1"/>
        <v>0</v>
      </c>
    </row>
    <row r="42" spans="1:11" ht="15" thickBot="1">
      <c r="A42" s="1"/>
      <c r="B42" s="1"/>
      <c r="C42" s="1"/>
      <c r="D42" s="1"/>
      <c r="E42" s="173" t="s">
        <v>9</v>
      </c>
      <c r="F42" s="176"/>
      <c r="G42" s="177"/>
      <c r="H42" s="66">
        <f>SUM(H11:H41)</f>
        <v>0</v>
      </c>
      <c r="I42" s="67"/>
      <c r="J42" s="67"/>
      <c r="K42" s="66">
        <f>SUM(K11:K41)</f>
        <v>0</v>
      </c>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72"/>
      <c r="I45" s="172"/>
      <c r="J45" s="172"/>
      <c r="K45" s="6"/>
    </row>
    <row r="49" ht="9.75" customHeight="1"/>
    <row r="50" ht="41.25" customHeight="1"/>
  </sheetData>
  <mergeCells count="17">
    <mergeCell ref="A1:K1"/>
    <mergeCell ref="A2:K2"/>
    <mergeCell ref="A3:K3"/>
    <mergeCell ref="A5:K5"/>
    <mergeCell ref="K8:K9"/>
    <mergeCell ref="A6:K6"/>
    <mergeCell ref="A8:A9"/>
    <mergeCell ref="B8:B9"/>
    <mergeCell ref="C8:C9"/>
    <mergeCell ref="D8:D9"/>
    <mergeCell ref="H45:J45"/>
    <mergeCell ref="F8:F9"/>
    <mergeCell ref="G8:G9"/>
    <mergeCell ref="H8:H9"/>
    <mergeCell ref="I8:J8"/>
    <mergeCell ref="E42:G42"/>
    <mergeCell ref="E8:E9"/>
  </mergeCells>
  <pageMargins left="0.70866141732283472" right="0.70866141732283472" top="0.74803149606299213" bottom="0.74803149606299213" header="0.31496062992125984" footer="0.31496062992125984"/>
  <pageSetup paperSize="9" scale="88"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Arkusz46">
    <pageSetUpPr fitToPage="1"/>
  </sheetPr>
  <dimension ref="A1:K28"/>
  <sheetViews>
    <sheetView tabSelected="1" topLeftCell="A10" workbookViewId="0">
      <selection activeCell="C14" sqref="C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399</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69" customHeight="1">
      <c r="A11" s="2">
        <v>1</v>
      </c>
      <c r="B11" s="10" t="s">
        <v>395</v>
      </c>
      <c r="C11" s="9"/>
      <c r="D11" s="9"/>
      <c r="E11" s="8" t="s">
        <v>11</v>
      </c>
      <c r="F11" s="11">
        <v>900</v>
      </c>
      <c r="G11" s="81"/>
      <c r="H11" s="4">
        <f t="shared" ref="H11:H19" si="0">ROUND(F11*G11,2)</f>
        <v>0</v>
      </c>
      <c r="I11" s="2"/>
      <c r="J11" s="4">
        <f>+H11*I11%</f>
        <v>0</v>
      </c>
      <c r="K11" s="5">
        <f>ROUND(H11+J11,2)</f>
        <v>0</v>
      </c>
    </row>
    <row r="12" spans="1:11" ht="68.25" customHeight="1">
      <c r="A12" s="2">
        <v>2</v>
      </c>
      <c r="B12" s="10" t="s">
        <v>396</v>
      </c>
      <c r="C12" s="9"/>
      <c r="D12" s="9"/>
      <c r="E12" s="8" t="s">
        <v>11</v>
      </c>
      <c r="F12" s="11">
        <v>320</v>
      </c>
      <c r="G12" s="81"/>
      <c r="H12" s="4">
        <f t="shared" si="0"/>
        <v>0</v>
      </c>
      <c r="I12" s="2"/>
      <c r="J12" s="4">
        <f>+H12*I12%</f>
        <v>0</v>
      </c>
      <c r="K12" s="5">
        <f>ROUND(H12+J12,2)</f>
        <v>0</v>
      </c>
    </row>
    <row r="13" spans="1:11" ht="139.5" customHeight="1">
      <c r="A13" s="2">
        <v>3</v>
      </c>
      <c r="B13" s="10" t="s">
        <v>776</v>
      </c>
      <c r="C13" s="9"/>
      <c r="D13" s="9"/>
      <c r="E13" s="8" t="s">
        <v>11</v>
      </c>
      <c r="F13" s="11">
        <v>1400</v>
      </c>
      <c r="G13" s="81"/>
      <c r="H13" s="4">
        <f t="shared" si="0"/>
        <v>0</v>
      </c>
      <c r="I13" s="2"/>
      <c r="J13" s="4">
        <f t="shared" ref="J13:J19" si="1">+H13*I13%</f>
        <v>0</v>
      </c>
      <c r="K13" s="5">
        <f t="shared" ref="K13:K19" si="2">ROUND(H13+J13,2)</f>
        <v>0</v>
      </c>
    </row>
    <row r="14" spans="1:11" ht="169.5" customHeight="1">
      <c r="A14" s="2">
        <v>4</v>
      </c>
      <c r="B14" s="10" t="s">
        <v>388</v>
      </c>
      <c r="C14" s="9"/>
      <c r="D14" s="9"/>
      <c r="E14" s="8" t="s">
        <v>13</v>
      </c>
      <c r="F14" s="11">
        <v>40</v>
      </c>
      <c r="G14" s="81"/>
      <c r="H14" s="4">
        <f t="shared" si="0"/>
        <v>0</v>
      </c>
      <c r="I14" s="2"/>
      <c r="J14" s="4">
        <f t="shared" si="1"/>
        <v>0</v>
      </c>
      <c r="K14" s="5">
        <f t="shared" si="2"/>
        <v>0</v>
      </c>
    </row>
    <row r="15" spans="1:11" ht="170.25" customHeight="1">
      <c r="A15" s="2">
        <v>5</v>
      </c>
      <c r="B15" s="10" t="s">
        <v>389</v>
      </c>
      <c r="C15" s="9"/>
      <c r="D15" s="9"/>
      <c r="E15" s="8" t="s">
        <v>13</v>
      </c>
      <c r="F15" s="11">
        <v>3</v>
      </c>
      <c r="G15" s="81"/>
      <c r="H15" s="4">
        <f t="shared" si="0"/>
        <v>0</v>
      </c>
      <c r="I15" s="2"/>
      <c r="J15" s="4">
        <f t="shared" si="1"/>
        <v>0</v>
      </c>
      <c r="K15" s="5">
        <f t="shared" si="2"/>
        <v>0</v>
      </c>
    </row>
    <row r="16" spans="1:11" ht="211.5" customHeight="1">
      <c r="A16" s="2">
        <v>6</v>
      </c>
      <c r="B16" s="10" t="s">
        <v>390</v>
      </c>
      <c r="C16" s="9"/>
      <c r="D16" s="9"/>
      <c r="E16" s="8" t="s">
        <v>13</v>
      </c>
      <c r="F16" s="11">
        <v>25</v>
      </c>
      <c r="G16" s="81"/>
      <c r="H16" s="4">
        <f t="shared" si="0"/>
        <v>0</v>
      </c>
      <c r="I16" s="2"/>
      <c r="J16" s="4">
        <f t="shared" si="1"/>
        <v>0</v>
      </c>
      <c r="K16" s="5">
        <f t="shared" si="2"/>
        <v>0</v>
      </c>
    </row>
    <row r="17" spans="1:11" ht="204">
      <c r="A17" s="2">
        <v>7</v>
      </c>
      <c r="B17" s="10" t="s">
        <v>391</v>
      </c>
      <c r="C17" s="9"/>
      <c r="D17" s="9"/>
      <c r="E17" s="8" t="s">
        <v>13</v>
      </c>
      <c r="F17" s="11">
        <v>25</v>
      </c>
      <c r="G17" s="81"/>
      <c r="H17" s="4">
        <f t="shared" si="0"/>
        <v>0</v>
      </c>
      <c r="I17" s="2"/>
      <c r="J17" s="4">
        <f t="shared" si="1"/>
        <v>0</v>
      </c>
      <c r="K17" s="5">
        <f t="shared" si="2"/>
        <v>0</v>
      </c>
    </row>
    <row r="18" spans="1:11" ht="165.75">
      <c r="A18" s="2">
        <v>8</v>
      </c>
      <c r="B18" s="10" t="s">
        <v>392</v>
      </c>
      <c r="C18" s="9"/>
      <c r="D18" s="9"/>
      <c r="E18" s="8" t="s">
        <v>13</v>
      </c>
      <c r="F18" s="11">
        <v>1</v>
      </c>
      <c r="G18" s="81"/>
      <c r="H18" s="4">
        <f t="shared" si="0"/>
        <v>0</v>
      </c>
      <c r="I18" s="2"/>
      <c r="J18" s="4">
        <f t="shared" si="1"/>
        <v>0</v>
      </c>
      <c r="K18" s="5">
        <f t="shared" si="2"/>
        <v>0</v>
      </c>
    </row>
    <row r="19" spans="1:11" ht="216.75">
      <c r="A19" s="2">
        <v>9</v>
      </c>
      <c r="B19" s="10" t="s">
        <v>393</v>
      </c>
      <c r="C19" s="9"/>
      <c r="D19" s="9"/>
      <c r="E19" s="8" t="s">
        <v>13</v>
      </c>
      <c r="F19" s="11">
        <v>10</v>
      </c>
      <c r="G19" s="81"/>
      <c r="H19" s="4">
        <f t="shared" si="0"/>
        <v>0</v>
      </c>
      <c r="I19" s="2"/>
      <c r="J19" s="4">
        <f t="shared" si="1"/>
        <v>0</v>
      </c>
      <c r="K19" s="5">
        <f t="shared" si="2"/>
        <v>0</v>
      </c>
    </row>
    <row r="20" spans="1:11" ht="15" thickBot="1">
      <c r="A20" s="1"/>
      <c r="B20" s="1"/>
      <c r="C20" s="1"/>
      <c r="D20" s="1"/>
      <c r="E20" s="173" t="s">
        <v>9</v>
      </c>
      <c r="F20" s="176"/>
      <c r="G20" s="177"/>
      <c r="H20" s="66">
        <f>SUM(H11:H19)</f>
        <v>0</v>
      </c>
      <c r="I20" s="67"/>
      <c r="J20" s="67"/>
      <c r="K20" s="66">
        <f>SUM(K11:K19)</f>
        <v>0</v>
      </c>
    </row>
    <row r="21" spans="1:11">
      <c r="A21" s="1"/>
      <c r="B21" s="26"/>
      <c r="C21" s="1"/>
      <c r="D21" s="1"/>
      <c r="E21" s="1"/>
      <c r="F21" s="1"/>
      <c r="G21" s="1"/>
      <c r="H21" s="1"/>
      <c r="I21" s="1"/>
      <c r="J21" s="1"/>
      <c r="K21" s="1"/>
    </row>
    <row r="22" spans="1:11">
      <c r="A22" s="1"/>
      <c r="B22" s="30"/>
      <c r="C22" s="1"/>
      <c r="D22" s="1"/>
      <c r="E22" s="1"/>
      <c r="F22" s="1"/>
      <c r="G22" s="1"/>
      <c r="H22" s="1"/>
      <c r="I22" s="1"/>
      <c r="J22" s="1"/>
      <c r="K22" s="1"/>
    </row>
    <row r="23" spans="1:11">
      <c r="A23" s="1"/>
      <c r="B23" s="1"/>
      <c r="C23" s="1"/>
      <c r="D23" s="1"/>
      <c r="E23" s="1"/>
      <c r="F23" s="1"/>
      <c r="G23" s="1"/>
      <c r="H23" s="172"/>
      <c r="I23" s="172"/>
      <c r="J23" s="172"/>
      <c r="K23" s="6"/>
    </row>
    <row r="28" spans="1:11" ht="36.75" customHeight="1"/>
  </sheetData>
  <mergeCells count="17">
    <mergeCell ref="A1:K1"/>
    <mergeCell ref="A2:K2"/>
    <mergeCell ref="A3:K3"/>
    <mergeCell ref="A5:K5"/>
    <mergeCell ref="K8:K9"/>
    <mergeCell ref="A6:K6"/>
    <mergeCell ref="A8:A9"/>
    <mergeCell ref="B8:B9"/>
    <mergeCell ref="C8:C9"/>
    <mergeCell ref="D8:D9"/>
    <mergeCell ref="H23:J23"/>
    <mergeCell ref="F8:F9"/>
    <mergeCell ref="G8:G9"/>
    <mergeCell ref="H8:H9"/>
    <mergeCell ref="I8:J8"/>
    <mergeCell ref="E20:G20"/>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Arkusz47">
    <pageSetUpPr fitToPage="1"/>
  </sheetPr>
  <dimension ref="A1:K21"/>
  <sheetViews>
    <sheetView workbookViewId="0">
      <selection activeCell="A6" sqref="A6:K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400</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8.25">
      <c r="A11" s="2">
        <v>1</v>
      </c>
      <c r="B11" s="10" t="s">
        <v>398</v>
      </c>
      <c r="C11" s="9"/>
      <c r="D11" s="9"/>
      <c r="E11" s="8" t="s">
        <v>11</v>
      </c>
      <c r="F11" s="11">
        <v>150</v>
      </c>
      <c r="G11" s="4"/>
      <c r="H11" s="4">
        <f t="shared" ref="H11:H12" si="0">ROUND(F11*G11,2)</f>
        <v>0</v>
      </c>
      <c r="I11" s="2"/>
      <c r="J11" s="4">
        <f>+H11*I11%</f>
        <v>0</v>
      </c>
      <c r="K11" s="5">
        <f>ROUND(H11+J11,2)</f>
        <v>0</v>
      </c>
    </row>
    <row r="12" spans="1:11" ht="38.25">
      <c r="A12" s="2">
        <v>3</v>
      </c>
      <c r="B12" s="10" t="s">
        <v>397</v>
      </c>
      <c r="C12" s="9"/>
      <c r="D12" s="9"/>
      <c r="E12" s="8" t="s">
        <v>11</v>
      </c>
      <c r="F12" s="11">
        <v>300</v>
      </c>
      <c r="G12" s="4"/>
      <c r="H12" s="4">
        <f t="shared" si="0"/>
        <v>0</v>
      </c>
      <c r="I12" s="2"/>
      <c r="J12" s="4">
        <f t="shared" ref="J12" si="1">+H12*I12%</f>
        <v>0</v>
      </c>
      <c r="K12" s="5">
        <f t="shared" ref="K12" si="2">ROUND(H12+J12,2)</f>
        <v>0</v>
      </c>
    </row>
    <row r="13" spans="1:11" ht="15" thickBot="1">
      <c r="A13" s="1"/>
      <c r="B13" s="1"/>
      <c r="C13" s="1"/>
      <c r="D13" s="1"/>
      <c r="E13" s="173" t="s">
        <v>9</v>
      </c>
      <c r="F13" s="176"/>
      <c r="G13" s="177"/>
      <c r="H13" s="66">
        <f>SUM(H11:H12)</f>
        <v>0</v>
      </c>
      <c r="I13" s="67"/>
      <c r="J13" s="67"/>
      <c r="K13" s="66">
        <f>SUM(K11:K12)</f>
        <v>0</v>
      </c>
    </row>
    <row r="14" spans="1:11">
      <c r="A14" s="1"/>
      <c r="B14" s="26"/>
      <c r="C14" s="1"/>
      <c r="D14" s="1"/>
      <c r="E14" s="1"/>
      <c r="F14" s="1"/>
      <c r="G14" s="1"/>
      <c r="H14" s="1"/>
      <c r="I14" s="1"/>
      <c r="J14" s="1"/>
      <c r="K14" s="1"/>
    </row>
    <row r="15" spans="1:11">
      <c r="A15" s="1"/>
      <c r="B15" s="30"/>
      <c r="C15" s="1"/>
      <c r="D15" s="1"/>
      <c r="E15" s="1"/>
      <c r="F15" s="1"/>
      <c r="G15" s="1"/>
      <c r="H15" s="1"/>
      <c r="I15" s="1"/>
      <c r="J15" s="1"/>
      <c r="K15" s="1"/>
    </row>
    <row r="16" spans="1:11">
      <c r="A16" s="1"/>
      <c r="B16" s="1"/>
      <c r="C16" s="1"/>
      <c r="D16" s="1"/>
      <c r="E16" s="1"/>
      <c r="F16" s="1"/>
      <c r="G16" s="1"/>
      <c r="H16" s="172"/>
      <c r="I16" s="172"/>
      <c r="J16" s="172"/>
      <c r="K16" s="6"/>
    </row>
    <row r="21" ht="30"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Arkusz48">
    <pageSetUpPr fitToPage="1"/>
  </sheetPr>
  <dimension ref="A1:K21"/>
  <sheetViews>
    <sheetView workbookViewId="0">
      <selection activeCell="B11" sqref="B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401</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61.25" customHeight="1">
      <c r="A11" s="2">
        <v>1</v>
      </c>
      <c r="B11" s="10" t="s">
        <v>708</v>
      </c>
      <c r="C11" s="9"/>
      <c r="D11" s="9"/>
      <c r="E11" s="8" t="s">
        <v>11</v>
      </c>
      <c r="F11" s="11">
        <v>6</v>
      </c>
      <c r="G11" s="4"/>
      <c r="H11" s="4">
        <f t="shared" ref="H11:H12" si="0">ROUND(F11*G11,2)</f>
        <v>0</v>
      </c>
      <c r="I11" s="2"/>
      <c r="J11" s="4">
        <f>+H11*I11%</f>
        <v>0</v>
      </c>
      <c r="K11" s="5">
        <f>ROUND(H11+J11,2)</f>
        <v>0</v>
      </c>
    </row>
    <row r="12" spans="1:11" ht="139.5" customHeight="1">
      <c r="A12" s="2">
        <v>2</v>
      </c>
      <c r="B12" s="10" t="s">
        <v>600</v>
      </c>
      <c r="C12" s="9"/>
      <c r="D12" s="9"/>
      <c r="E12" s="8" t="s">
        <v>11</v>
      </c>
      <c r="F12" s="11">
        <v>1300</v>
      </c>
      <c r="G12" s="4"/>
      <c r="H12" s="4">
        <f t="shared" si="0"/>
        <v>0</v>
      </c>
      <c r="I12" s="2"/>
      <c r="J12" s="4">
        <f t="shared" ref="J12" si="1">+H12*I12%</f>
        <v>0</v>
      </c>
      <c r="K12" s="5">
        <f t="shared" ref="K12" si="2">ROUND(H12+J12,2)</f>
        <v>0</v>
      </c>
    </row>
    <row r="13" spans="1:11" ht="15" thickBot="1">
      <c r="A13" s="1"/>
      <c r="B13" s="1"/>
      <c r="C13" s="1"/>
      <c r="D13" s="1"/>
      <c r="E13" s="173" t="s">
        <v>9</v>
      </c>
      <c r="F13" s="176"/>
      <c r="G13" s="177"/>
      <c r="H13" s="66">
        <f>SUM(H11:H12)</f>
        <v>0</v>
      </c>
      <c r="I13" s="67"/>
      <c r="J13" s="67"/>
      <c r="K13" s="66">
        <f>SUM(K11:K12)</f>
        <v>0</v>
      </c>
    </row>
    <row r="14" spans="1:11">
      <c r="A14" s="1"/>
      <c r="B14" s="26"/>
      <c r="C14" s="1"/>
      <c r="D14" s="1"/>
      <c r="E14" s="1"/>
      <c r="F14" s="1"/>
      <c r="G14" s="1"/>
      <c r="H14" s="1"/>
      <c r="I14" s="1"/>
      <c r="J14" s="1"/>
      <c r="K14" s="1"/>
    </row>
    <row r="15" spans="1:11">
      <c r="A15" s="1"/>
      <c r="B15" s="30"/>
      <c r="C15" s="1"/>
      <c r="D15" s="1"/>
      <c r="E15" s="1"/>
      <c r="F15" s="1"/>
      <c r="G15" s="1"/>
      <c r="H15" s="1"/>
      <c r="I15" s="1"/>
      <c r="J15" s="1"/>
      <c r="K15" s="1"/>
    </row>
    <row r="16" spans="1:11">
      <c r="A16" s="1"/>
      <c r="B16" s="1"/>
      <c r="C16" s="1"/>
      <c r="D16" s="1"/>
      <c r="E16" s="1"/>
      <c r="F16" s="1"/>
      <c r="G16" s="1"/>
      <c r="H16" s="172"/>
      <c r="I16" s="172"/>
      <c r="J16" s="172"/>
      <c r="K16" s="6"/>
    </row>
    <row r="21" ht="32.25"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F73D9-1F90-434C-81E7-B6425B3CFE65}">
  <sheetPr>
    <pageSetUpPr fitToPage="1"/>
  </sheetPr>
  <dimension ref="A1:K20"/>
  <sheetViews>
    <sheetView workbookViewId="0">
      <selection activeCell="B11" sqref="B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405</v>
      </c>
      <c r="B6" s="176"/>
      <c r="C6" s="176"/>
      <c r="D6" s="176"/>
      <c r="E6" s="176"/>
      <c r="F6" s="176"/>
      <c r="G6" s="176"/>
      <c r="H6" s="176"/>
      <c r="I6" s="176"/>
      <c r="J6" s="176"/>
      <c r="K6" s="176"/>
    </row>
    <row r="7" spans="1:11">
      <c r="A7" s="122"/>
      <c r="B7" s="122"/>
      <c r="C7" s="122"/>
      <c r="D7" s="122"/>
      <c r="E7" s="122"/>
      <c r="F7" s="122"/>
      <c r="G7" s="122"/>
      <c r="H7" s="122"/>
      <c r="I7" s="122"/>
      <c r="J7" s="122"/>
      <c r="K7" s="122"/>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61.25" customHeight="1">
      <c r="A11" s="2">
        <v>1</v>
      </c>
      <c r="B11" s="10" t="s">
        <v>716</v>
      </c>
      <c r="C11" s="9"/>
      <c r="D11" s="9"/>
      <c r="E11" s="8" t="s">
        <v>11</v>
      </c>
      <c r="F11" s="11">
        <v>30</v>
      </c>
      <c r="G11" s="4"/>
      <c r="H11" s="4">
        <f t="shared" ref="H11" si="0">ROUND(F11*G11,2)</f>
        <v>0</v>
      </c>
      <c r="I11" s="2"/>
      <c r="J11" s="4">
        <f>+H11*I11%</f>
        <v>0</v>
      </c>
      <c r="K11" s="5">
        <f>ROUND(H11+J11,2)</f>
        <v>0</v>
      </c>
    </row>
    <row r="12" spans="1:11" ht="15" thickBot="1">
      <c r="A12" s="122"/>
      <c r="B12" s="122"/>
      <c r="C12" s="122"/>
      <c r="D12" s="122"/>
      <c r="E12" s="173" t="s">
        <v>9</v>
      </c>
      <c r="F12" s="176"/>
      <c r="G12" s="177"/>
      <c r="H12" s="66">
        <f>SUM(H11:H11)</f>
        <v>0</v>
      </c>
      <c r="I12" s="67"/>
      <c r="J12" s="67"/>
      <c r="K12" s="66">
        <f>SUM(K11:K11)</f>
        <v>0</v>
      </c>
    </row>
    <row r="13" spans="1:11">
      <c r="A13" s="122"/>
      <c r="B13" s="26"/>
      <c r="C13" s="122"/>
      <c r="D13" s="122"/>
      <c r="E13" s="122"/>
      <c r="F13" s="122"/>
      <c r="G13" s="122"/>
      <c r="H13" s="122"/>
      <c r="I13" s="122"/>
      <c r="J13" s="122"/>
      <c r="K13" s="122"/>
    </row>
    <row r="14" spans="1:11">
      <c r="A14" s="122"/>
      <c r="B14" s="30"/>
      <c r="C14" s="122"/>
      <c r="D14" s="122"/>
      <c r="E14" s="122"/>
      <c r="F14" s="122"/>
      <c r="G14" s="122"/>
      <c r="H14" s="122"/>
      <c r="I14" s="122"/>
      <c r="J14" s="122"/>
      <c r="K14" s="122"/>
    </row>
    <row r="15" spans="1:11">
      <c r="A15" s="122"/>
      <c r="B15" s="122"/>
      <c r="C15" s="122"/>
      <c r="D15" s="122"/>
      <c r="E15" s="122"/>
      <c r="F15" s="122"/>
      <c r="G15" s="122"/>
      <c r="H15" s="172"/>
      <c r="I15" s="172"/>
      <c r="J15" s="172"/>
      <c r="K15" s="121"/>
    </row>
    <row r="20" ht="32.25" customHeight="1"/>
  </sheetData>
  <mergeCells count="17">
    <mergeCell ref="E12:G12"/>
    <mergeCell ref="H15:J15"/>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scale="93"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Arkusz49">
    <pageSetUpPr fitToPage="1"/>
  </sheetPr>
  <dimension ref="A1:K21"/>
  <sheetViews>
    <sheetView workbookViewId="0">
      <selection activeCell="A6" sqref="A6:K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407</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19">
      <c r="A11" s="2">
        <v>1</v>
      </c>
      <c r="B11" s="10" t="s">
        <v>709</v>
      </c>
      <c r="C11" s="9"/>
      <c r="D11" s="9"/>
      <c r="E11" s="8" t="s">
        <v>11</v>
      </c>
      <c r="F11" s="11">
        <v>10</v>
      </c>
      <c r="G11" s="4"/>
      <c r="H11" s="4">
        <f t="shared" ref="H11:H12" si="0">ROUND(F11*G11,2)</f>
        <v>0</v>
      </c>
      <c r="I11" s="2"/>
      <c r="J11" s="4">
        <f>+H11*I11%</f>
        <v>0</v>
      </c>
      <c r="K11" s="5">
        <f>ROUND(H11+J11,2)</f>
        <v>0</v>
      </c>
    </row>
    <row r="12" spans="1:11" ht="255">
      <c r="A12" s="2">
        <v>2</v>
      </c>
      <c r="B12" s="10" t="s">
        <v>406</v>
      </c>
      <c r="C12" s="9"/>
      <c r="D12" s="9"/>
      <c r="E12" s="8" t="s">
        <v>11</v>
      </c>
      <c r="F12" s="11">
        <v>100</v>
      </c>
      <c r="G12" s="4"/>
      <c r="H12" s="4">
        <f t="shared" si="0"/>
        <v>0</v>
      </c>
      <c r="I12" s="2"/>
      <c r="J12" s="4">
        <f t="shared" ref="J12" si="1">+H12*I12%</f>
        <v>0</v>
      </c>
      <c r="K12" s="5">
        <f t="shared" ref="K12" si="2">ROUND(H12+J12,2)</f>
        <v>0</v>
      </c>
    </row>
    <row r="13" spans="1:11" ht="15" thickBot="1">
      <c r="A13" s="1"/>
      <c r="B13" s="1"/>
      <c r="C13" s="1"/>
      <c r="D13" s="1"/>
      <c r="E13" s="173" t="s">
        <v>9</v>
      </c>
      <c r="F13" s="176"/>
      <c r="G13" s="177"/>
      <c r="H13" s="66">
        <f>SUM(H11:H12)</f>
        <v>0</v>
      </c>
      <c r="I13" s="67"/>
      <c r="J13" s="67"/>
      <c r="K13" s="66">
        <f>SUM(K11:K12)</f>
        <v>0</v>
      </c>
    </row>
    <row r="14" spans="1:11">
      <c r="A14" s="1"/>
      <c r="B14" s="26"/>
      <c r="C14" s="1"/>
      <c r="D14" s="1"/>
      <c r="E14" s="1"/>
      <c r="F14" s="1"/>
      <c r="G14" s="1"/>
      <c r="H14" s="1"/>
      <c r="I14" s="1"/>
      <c r="J14" s="1"/>
      <c r="K14" s="1"/>
    </row>
    <row r="15" spans="1:11">
      <c r="A15" s="1"/>
      <c r="B15" s="30"/>
      <c r="C15" s="1"/>
      <c r="D15" s="1"/>
      <c r="E15" s="1"/>
      <c r="F15" s="1"/>
      <c r="G15" s="1"/>
      <c r="H15" s="1"/>
      <c r="I15" s="1"/>
      <c r="J15" s="1"/>
      <c r="K15" s="1"/>
    </row>
    <row r="16" spans="1:11">
      <c r="A16" s="1"/>
      <c r="B16" s="1"/>
      <c r="C16" s="1"/>
      <c r="D16" s="1"/>
      <c r="E16" s="1"/>
      <c r="F16" s="1"/>
      <c r="G16" s="1"/>
      <c r="H16" s="172"/>
      <c r="I16" s="172"/>
      <c r="J16" s="172"/>
      <c r="K16" s="6"/>
    </row>
    <row r="21" ht="33.75"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Arkusz50">
    <pageSetUpPr fitToPage="1"/>
  </sheetPr>
  <dimension ref="A1:K22"/>
  <sheetViews>
    <sheetView workbookViewId="0">
      <selection activeCell="A5" sqref="A5:K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409</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44.75" customHeight="1">
      <c r="A11" s="2">
        <v>1</v>
      </c>
      <c r="B11" s="10" t="s">
        <v>402</v>
      </c>
      <c r="C11" s="9"/>
      <c r="D11" s="9"/>
      <c r="E11" s="8" t="s">
        <v>11</v>
      </c>
      <c r="F11" s="11">
        <v>5</v>
      </c>
      <c r="G11" s="4"/>
      <c r="H11" s="4">
        <f t="shared" ref="H11:H13" si="0">ROUND(F11*G11,2)</f>
        <v>0</v>
      </c>
      <c r="I11" s="2"/>
      <c r="J11" s="4">
        <f>+H11*I11%</f>
        <v>0</v>
      </c>
      <c r="K11" s="5">
        <f>ROUND(H11+J11,2)</f>
        <v>0</v>
      </c>
    </row>
    <row r="12" spans="1:11" ht="98.25" customHeight="1">
      <c r="A12" s="2">
        <v>2</v>
      </c>
      <c r="B12" s="10" t="s">
        <v>403</v>
      </c>
      <c r="C12" s="9"/>
      <c r="D12" s="9"/>
      <c r="E12" s="8" t="s">
        <v>11</v>
      </c>
      <c r="F12" s="11">
        <v>1000</v>
      </c>
      <c r="G12" s="4"/>
      <c r="H12" s="4">
        <f t="shared" si="0"/>
        <v>0</v>
      </c>
      <c r="I12" s="2"/>
      <c r="J12" s="4">
        <f t="shared" ref="J12:J13" si="1">+H12*I12%</f>
        <v>0</v>
      </c>
      <c r="K12" s="5">
        <f t="shared" ref="K12:K13" si="2">ROUND(H12+J12,2)</f>
        <v>0</v>
      </c>
    </row>
    <row r="13" spans="1:11" ht="89.25">
      <c r="A13" s="2">
        <v>3</v>
      </c>
      <c r="B13" s="10" t="s">
        <v>404</v>
      </c>
      <c r="C13" s="9"/>
      <c r="D13" s="9"/>
      <c r="E13" s="8" t="s">
        <v>11</v>
      </c>
      <c r="F13" s="11">
        <v>10</v>
      </c>
      <c r="G13" s="4"/>
      <c r="H13" s="4">
        <f t="shared" si="0"/>
        <v>0</v>
      </c>
      <c r="I13" s="2"/>
      <c r="J13" s="4">
        <f t="shared" si="1"/>
        <v>0</v>
      </c>
      <c r="K13" s="5">
        <f t="shared" si="2"/>
        <v>0</v>
      </c>
    </row>
    <row r="14" spans="1:11" ht="15" thickBot="1">
      <c r="A14" s="1"/>
      <c r="B14" s="1"/>
      <c r="C14" s="1"/>
      <c r="D14" s="1"/>
      <c r="E14" s="173" t="s">
        <v>9</v>
      </c>
      <c r="F14" s="176"/>
      <c r="G14" s="177"/>
      <c r="H14" s="66">
        <f>SUM(H11:H13)</f>
        <v>0</v>
      </c>
      <c r="I14" s="67"/>
      <c r="J14" s="67"/>
      <c r="K14" s="66">
        <f>SUM(K11:K13)</f>
        <v>0</v>
      </c>
    </row>
    <row r="15" spans="1:11">
      <c r="A15" s="1"/>
      <c r="B15" s="26"/>
      <c r="C15" s="1"/>
      <c r="D15" s="1"/>
      <c r="E15" s="1"/>
      <c r="F15" s="1"/>
      <c r="G15" s="1"/>
      <c r="H15" s="1"/>
      <c r="I15" s="1"/>
      <c r="J15" s="1"/>
      <c r="K15" s="1"/>
    </row>
    <row r="16" spans="1:11">
      <c r="A16" s="1"/>
      <c r="B16" s="30"/>
      <c r="C16" s="1"/>
      <c r="D16" s="1"/>
      <c r="E16" s="1"/>
      <c r="F16" s="1"/>
      <c r="G16" s="1"/>
      <c r="H16" s="1"/>
      <c r="I16" s="1"/>
      <c r="J16" s="1"/>
      <c r="K16" s="1"/>
    </row>
    <row r="17" spans="1:11">
      <c r="A17" s="1"/>
      <c r="B17" s="1"/>
      <c r="C17" s="1"/>
      <c r="D17" s="1"/>
      <c r="E17" s="1"/>
      <c r="F17" s="1"/>
      <c r="G17" s="1"/>
      <c r="H17" s="172"/>
      <c r="I17" s="172"/>
      <c r="J17" s="172"/>
      <c r="K17" s="6"/>
    </row>
    <row r="22" spans="1:11" ht="30.75" customHeight="1"/>
  </sheetData>
  <mergeCells count="17">
    <mergeCell ref="A1:K1"/>
    <mergeCell ref="A2:K2"/>
    <mergeCell ref="A3:K3"/>
    <mergeCell ref="A5:K5"/>
    <mergeCell ref="K8:K9"/>
    <mergeCell ref="A6:K6"/>
    <mergeCell ref="A8:A9"/>
    <mergeCell ref="B8:B9"/>
    <mergeCell ref="C8:C9"/>
    <mergeCell ref="D8:D9"/>
    <mergeCell ref="H17:J17"/>
    <mergeCell ref="F8:F9"/>
    <mergeCell ref="G8:G9"/>
    <mergeCell ref="H8:H9"/>
    <mergeCell ref="I8:J8"/>
    <mergeCell ref="E14:G14"/>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Arkusz51">
    <pageSetUpPr fitToPage="1"/>
  </sheetPr>
  <dimension ref="A1:K15"/>
  <sheetViews>
    <sheetView workbookViewId="0">
      <selection activeCell="D20" sqref="D2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414</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33.5" customHeight="1">
      <c r="A11" s="2">
        <v>1</v>
      </c>
      <c r="B11" s="10" t="s">
        <v>408</v>
      </c>
      <c r="C11" s="9"/>
      <c r="D11" s="9"/>
      <c r="E11" s="8" t="s">
        <v>11</v>
      </c>
      <c r="F11" s="11">
        <v>100</v>
      </c>
      <c r="G11" s="4"/>
      <c r="H11" s="4">
        <f t="shared" ref="H11" si="0">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26"/>
      <c r="C13" s="1"/>
      <c r="D13" s="1"/>
      <c r="E13" s="1"/>
      <c r="F13" s="1"/>
      <c r="G13" s="1"/>
      <c r="H13" s="1"/>
      <c r="I13" s="1"/>
      <c r="J13" s="1"/>
      <c r="K13" s="1"/>
    </row>
    <row r="14" spans="1:11">
      <c r="A14" s="1"/>
      <c r="B14" s="30"/>
      <c r="C14" s="1"/>
      <c r="D14" s="1"/>
      <c r="E14" s="1"/>
      <c r="F14" s="1"/>
      <c r="G14" s="1"/>
      <c r="H14" s="1"/>
      <c r="I14" s="1"/>
      <c r="J14" s="1"/>
      <c r="K14" s="1"/>
    </row>
    <row r="15" spans="1:11">
      <c r="A15" s="1"/>
      <c r="B15" s="1"/>
      <c r="C15" s="1"/>
      <c r="D15" s="1"/>
      <c r="E15" s="1"/>
      <c r="F15" s="1"/>
      <c r="G15" s="1"/>
      <c r="H15" s="172"/>
      <c r="I15" s="172"/>
      <c r="J15" s="172"/>
      <c r="K15" s="6"/>
    </row>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Arkusz52">
    <pageSetUpPr fitToPage="1"/>
  </sheetPr>
  <dimension ref="A1:K21"/>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461</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17.75" customHeight="1">
      <c r="A11" s="2">
        <v>1</v>
      </c>
      <c r="B11" s="10" t="s">
        <v>410</v>
      </c>
      <c r="C11" s="9"/>
      <c r="D11" s="9"/>
      <c r="E11" s="8" t="s">
        <v>11</v>
      </c>
      <c r="F11" s="11">
        <v>250</v>
      </c>
      <c r="G11" s="4"/>
      <c r="H11" s="4">
        <f t="shared" ref="H11:H12" si="0">ROUND(F11*G11,2)</f>
        <v>0</v>
      </c>
      <c r="I11" s="2"/>
      <c r="J11" s="4">
        <f>+H11*I11%</f>
        <v>0</v>
      </c>
      <c r="K11" s="5">
        <f>ROUND(H11+J11,2)</f>
        <v>0</v>
      </c>
    </row>
    <row r="12" spans="1:11" ht="131.25" customHeight="1">
      <c r="A12" s="2">
        <v>2</v>
      </c>
      <c r="B12" s="10" t="s">
        <v>411</v>
      </c>
      <c r="C12" s="9"/>
      <c r="D12" s="9"/>
      <c r="E12" s="8" t="s">
        <v>11</v>
      </c>
      <c r="F12" s="11">
        <v>350</v>
      </c>
      <c r="G12" s="4"/>
      <c r="H12" s="4">
        <f t="shared" si="0"/>
        <v>0</v>
      </c>
      <c r="I12" s="2"/>
      <c r="J12" s="4">
        <f t="shared" ref="J12" si="1">+H12*I12%</f>
        <v>0</v>
      </c>
      <c r="K12" s="5">
        <f t="shared" ref="K12" si="2">ROUND(H12+J12,2)</f>
        <v>0</v>
      </c>
    </row>
    <row r="13" spans="1:11" ht="15" thickBot="1">
      <c r="A13" s="1"/>
      <c r="B13" s="1"/>
      <c r="C13" s="1"/>
      <c r="D13" s="1"/>
      <c r="E13" s="173" t="s">
        <v>9</v>
      </c>
      <c r="F13" s="176"/>
      <c r="G13" s="177"/>
      <c r="H13" s="66">
        <f>SUM(H11:H12)</f>
        <v>0</v>
      </c>
      <c r="I13" s="67"/>
      <c r="J13" s="67"/>
      <c r="K13" s="66">
        <f>SUM(K11:K12)</f>
        <v>0</v>
      </c>
    </row>
    <row r="14" spans="1:11">
      <c r="A14" s="1"/>
      <c r="B14" s="26"/>
      <c r="C14" s="1"/>
      <c r="D14" s="1"/>
      <c r="E14" s="1"/>
      <c r="F14" s="1"/>
      <c r="G14" s="1"/>
      <c r="H14" s="1"/>
      <c r="I14" s="1"/>
      <c r="J14" s="1"/>
      <c r="K14" s="1"/>
    </row>
    <row r="15" spans="1:11">
      <c r="A15" s="1"/>
      <c r="B15" s="30"/>
      <c r="C15" s="1"/>
      <c r="D15" s="1"/>
      <c r="E15" s="1"/>
      <c r="F15" s="1"/>
      <c r="G15" s="1"/>
      <c r="H15" s="1"/>
      <c r="I15" s="1"/>
      <c r="J15" s="1"/>
      <c r="K15" s="1"/>
    </row>
    <row r="16" spans="1:11">
      <c r="A16" s="1"/>
      <c r="B16" s="1"/>
      <c r="C16" s="1"/>
      <c r="D16" s="1"/>
      <c r="E16" s="1"/>
      <c r="F16" s="1"/>
      <c r="G16" s="1"/>
      <c r="H16" s="172"/>
      <c r="I16" s="172"/>
      <c r="J16" s="172"/>
      <c r="K16" s="6"/>
    </row>
    <row r="21" ht="31.5"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Arkusz53">
    <pageSetUpPr fitToPage="1"/>
  </sheetPr>
  <dimension ref="A1:M41"/>
  <sheetViews>
    <sheetView topLeftCell="A31" zoomScaleNormal="100"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3" s="136" customFormat="1" ht="15" customHeight="1">
      <c r="A1" s="169" t="s">
        <v>758</v>
      </c>
      <c r="B1" s="169"/>
      <c r="C1" s="169"/>
      <c r="D1" s="169"/>
      <c r="E1" s="169"/>
      <c r="F1" s="169"/>
      <c r="G1" s="169"/>
      <c r="H1" s="169"/>
      <c r="I1" s="169"/>
      <c r="J1" s="169"/>
      <c r="K1" s="169"/>
    </row>
    <row r="2" spans="1:13" s="136" customFormat="1" ht="12.75">
      <c r="A2" s="170" t="s">
        <v>636</v>
      </c>
      <c r="B2" s="171"/>
      <c r="C2" s="171"/>
      <c r="D2" s="171"/>
      <c r="E2" s="171"/>
      <c r="F2" s="171"/>
      <c r="G2" s="171"/>
      <c r="H2" s="171"/>
      <c r="I2" s="171"/>
      <c r="J2" s="171"/>
      <c r="K2" s="171"/>
    </row>
    <row r="3" spans="1:13" s="136" customFormat="1" ht="28.5" customHeight="1">
      <c r="A3" s="172" t="s">
        <v>637</v>
      </c>
      <c r="B3" s="172"/>
      <c r="C3" s="172"/>
      <c r="D3" s="172"/>
      <c r="E3" s="172"/>
      <c r="F3" s="172"/>
      <c r="G3" s="172"/>
      <c r="H3" s="172"/>
      <c r="I3" s="172"/>
      <c r="J3" s="172"/>
      <c r="K3" s="172"/>
    </row>
    <row r="4" spans="1:13" s="136" customFormat="1" ht="12.75">
      <c r="A4" s="135"/>
      <c r="B4" s="135"/>
      <c r="C4" s="135"/>
      <c r="D4" s="135"/>
      <c r="E4" s="135"/>
      <c r="F4" s="135"/>
      <c r="G4" s="135"/>
      <c r="H4" s="135"/>
      <c r="I4" s="135"/>
      <c r="J4" s="135"/>
      <c r="K4" s="135"/>
    </row>
    <row r="5" spans="1:13" s="136" customFormat="1" ht="12.75">
      <c r="A5" s="173" t="s">
        <v>638</v>
      </c>
      <c r="B5" s="174"/>
      <c r="C5" s="174"/>
      <c r="D5" s="174"/>
      <c r="E5" s="174"/>
      <c r="F5" s="174"/>
      <c r="G5" s="174"/>
      <c r="H5" s="174"/>
      <c r="I5" s="174"/>
      <c r="J5" s="174"/>
      <c r="K5" s="174"/>
    </row>
    <row r="6" spans="1:13" s="154" customFormat="1" ht="12.75">
      <c r="A6" s="169" t="s">
        <v>462</v>
      </c>
      <c r="B6" s="176"/>
      <c r="C6" s="176"/>
      <c r="D6" s="176"/>
      <c r="E6" s="176"/>
      <c r="F6" s="176"/>
      <c r="G6" s="176"/>
      <c r="H6" s="176"/>
      <c r="I6" s="176"/>
      <c r="J6" s="176"/>
      <c r="K6" s="176"/>
    </row>
    <row r="7" spans="1:13">
      <c r="A7" s="1"/>
      <c r="B7" s="1"/>
      <c r="C7" s="1"/>
      <c r="D7" s="1"/>
      <c r="E7" s="1"/>
      <c r="F7" s="1"/>
      <c r="G7" s="1"/>
      <c r="H7" s="1"/>
      <c r="I7" s="1"/>
      <c r="J7" s="1"/>
      <c r="K7" s="1"/>
    </row>
    <row r="8" spans="1:13">
      <c r="A8" s="179" t="s">
        <v>0</v>
      </c>
      <c r="B8" s="179" t="s">
        <v>1</v>
      </c>
      <c r="C8" s="175" t="s">
        <v>15</v>
      </c>
      <c r="D8" s="175" t="s">
        <v>14</v>
      </c>
      <c r="E8" s="179" t="s">
        <v>2</v>
      </c>
      <c r="F8" s="179" t="s">
        <v>3</v>
      </c>
      <c r="G8" s="175" t="s">
        <v>4</v>
      </c>
      <c r="H8" s="175" t="s">
        <v>5</v>
      </c>
      <c r="I8" s="175" t="s">
        <v>6</v>
      </c>
      <c r="J8" s="182"/>
      <c r="K8" s="175" t="s">
        <v>8</v>
      </c>
    </row>
    <row r="9" spans="1:13" ht="25.5">
      <c r="A9" s="178"/>
      <c r="B9" s="178"/>
      <c r="C9" s="178"/>
      <c r="D9" s="175"/>
      <c r="E9" s="178"/>
      <c r="F9" s="178"/>
      <c r="G9" s="178"/>
      <c r="H9" s="178"/>
      <c r="I9" s="156" t="s">
        <v>10</v>
      </c>
      <c r="J9" s="156" t="s">
        <v>7</v>
      </c>
      <c r="K9" s="175"/>
    </row>
    <row r="10" spans="1:13">
      <c r="A10" s="157">
        <v>1</v>
      </c>
      <c r="B10" s="158">
        <v>2</v>
      </c>
      <c r="C10" s="158">
        <v>3</v>
      </c>
      <c r="D10" s="158">
        <v>4</v>
      </c>
      <c r="E10" s="159">
        <v>5</v>
      </c>
      <c r="F10" s="158">
        <v>6</v>
      </c>
      <c r="G10" s="158">
        <v>7</v>
      </c>
      <c r="H10" s="158">
        <v>8</v>
      </c>
      <c r="I10" s="158">
        <v>9</v>
      </c>
      <c r="J10" s="158">
        <v>10</v>
      </c>
      <c r="K10" s="158">
        <v>11</v>
      </c>
    </row>
    <row r="11" spans="1:13" ht="51">
      <c r="A11" s="2">
        <v>1</v>
      </c>
      <c r="B11" s="10" t="s">
        <v>439</v>
      </c>
      <c r="C11" s="9"/>
      <c r="D11" s="31"/>
      <c r="E11" s="33" t="s">
        <v>437</v>
      </c>
      <c r="F11" s="32">
        <v>2</v>
      </c>
      <c r="G11" s="80"/>
      <c r="H11" s="4">
        <f t="shared" ref="H11:H32" si="0">ROUND(F11*G11,2)</f>
        <v>0</v>
      </c>
      <c r="I11" s="2"/>
      <c r="J11" s="4">
        <f>+H11*I11%</f>
        <v>0</v>
      </c>
      <c r="K11" s="5">
        <f>ROUND(H11+J11,2)</f>
        <v>0</v>
      </c>
      <c r="M11" s="73"/>
    </row>
    <row r="12" spans="1:13" ht="51">
      <c r="A12" s="2">
        <v>2</v>
      </c>
      <c r="B12" s="10" t="s">
        <v>440</v>
      </c>
      <c r="C12" s="9"/>
      <c r="D12" s="31"/>
      <c r="E12" s="33" t="s">
        <v>437</v>
      </c>
      <c r="F12" s="32">
        <v>2</v>
      </c>
      <c r="G12" s="80"/>
      <c r="H12" s="4">
        <f t="shared" si="0"/>
        <v>0</v>
      </c>
      <c r="I12" s="2"/>
      <c r="J12" s="4">
        <f t="shared" ref="J12:J32" si="1">+H12*I12%</f>
        <v>0</v>
      </c>
      <c r="K12" s="5">
        <f t="shared" ref="K12:K32" si="2">ROUND(H12+J12,2)</f>
        <v>0</v>
      </c>
    </row>
    <row r="13" spans="1:13" ht="38.25">
      <c r="A13" s="2">
        <v>3</v>
      </c>
      <c r="B13" s="10" t="s">
        <v>441</v>
      </c>
      <c r="C13" s="9"/>
      <c r="D13" s="31"/>
      <c r="E13" s="33" t="s">
        <v>437</v>
      </c>
      <c r="F13" s="32">
        <v>3</v>
      </c>
      <c r="G13" s="80"/>
      <c r="H13" s="4">
        <f t="shared" si="0"/>
        <v>0</v>
      </c>
      <c r="I13" s="2"/>
      <c r="J13" s="4">
        <f t="shared" si="1"/>
        <v>0</v>
      </c>
      <c r="K13" s="5">
        <f t="shared" si="2"/>
        <v>0</v>
      </c>
    </row>
    <row r="14" spans="1:13" ht="38.25">
      <c r="A14" s="2">
        <v>4</v>
      </c>
      <c r="B14" s="10" t="s">
        <v>442</v>
      </c>
      <c r="C14" s="9"/>
      <c r="D14" s="31"/>
      <c r="E14" s="33" t="s">
        <v>437</v>
      </c>
      <c r="F14" s="32">
        <v>3</v>
      </c>
      <c r="G14" s="80"/>
      <c r="H14" s="4">
        <f t="shared" si="0"/>
        <v>0</v>
      </c>
      <c r="I14" s="2"/>
      <c r="J14" s="4">
        <f t="shared" si="1"/>
        <v>0</v>
      </c>
      <c r="K14" s="5">
        <f t="shared" si="2"/>
        <v>0</v>
      </c>
    </row>
    <row r="15" spans="1:13" ht="76.5">
      <c r="A15" s="2">
        <v>5</v>
      </c>
      <c r="B15" s="10" t="s">
        <v>443</v>
      </c>
      <c r="C15" s="9"/>
      <c r="D15" s="31"/>
      <c r="E15" s="33" t="s">
        <v>438</v>
      </c>
      <c r="F15" s="32">
        <v>2</v>
      </c>
      <c r="G15" s="80"/>
      <c r="H15" s="4">
        <f t="shared" si="0"/>
        <v>0</v>
      </c>
      <c r="I15" s="2"/>
      <c r="J15" s="4">
        <f t="shared" si="1"/>
        <v>0</v>
      </c>
      <c r="K15" s="5">
        <f t="shared" si="2"/>
        <v>0</v>
      </c>
    </row>
    <row r="16" spans="1:13">
      <c r="A16" s="2">
        <v>6</v>
      </c>
      <c r="B16" s="10" t="s">
        <v>444</v>
      </c>
      <c r="C16" s="9"/>
      <c r="D16" s="31"/>
      <c r="E16" s="33" t="s">
        <v>438</v>
      </c>
      <c r="F16" s="32">
        <v>2</v>
      </c>
      <c r="G16" s="80"/>
      <c r="H16" s="4">
        <f t="shared" si="0"/>
        <v>0</v>
      </c>
      <c r="I16" s="2"/>
      <c r="J16" s="4">
        <f t="shared" si="1"/>
        <v>0</v>
      </c>
      <c r="K16" s="5">
        <f t="shared" si="2"/>
        <v>0</v>
      </c>
    </row>
    <row r="17" spans="1:11" ht="63.75">
      <c r="A17" s="2">
        <v>7</v>
      </c>
      <c r="B17" s="10" t="s">
        <v>445</v>
      </c>
      <c r="C17" s="9"/>
      <c r="D17" s="31"/>
      <c r="E17" s="33" t="s">
        <v>438</v>
      </c>
      <c r="F17" s="32">
        <v>2</v>
      </c>
      <c r="G17" s="80"/>
      <c r="H17" s="4">
        <f t="shared" si="0"/>
        <v>0</v>
      </c>
      <c r="I17" s="2"/>
      <c r="J17" s="4">
        <f t="shared" si="1"/>
        <v>0</v>
      </c>
      <c r="K17" s="5">
        <f t="shared" si="2"/>
        <v>0</v>
      </c>
    </row>
    <row r="18" spans="1:11">
      <c r="A18" s="2">
        <v>8</v>
      </c>
      <c r="B18" s="10" t="s">
        <v>446</v>
      </c>
      <c r="C18" s="9"/>
      <c r="D18" s="31"/>
      <c r="E18" s="33" t="s">
        <v>438</v>
      </c>
      <c r="F18" s="32">
        <v>2</v>
      </c>
      <c r="G18" s="80"/>
      <c r="H18" s="4">
        <f t="shared" si="0"/>
        <v>0</v>
      </c>
      <c r="I18" s="2"/>
      <c r="J18" s="4">
        <f t="shared" si="1"/>
        <v>0</v>
      </c>
      <c r="K18" s="5">
        <f t="shared" si="2"/>
        <v>0</v>
      </c>
    </row>
    <row r="19" spans="1:11" ht="51">
      <c r="A19" s="2">
        <v>9</v>
      </c>
      <c r="B19" s="10" t="s">
        <v>447</v>
      </c>
      <c r="C19" s="9"/>
      <c r="D19" s="31"/>
      <c r="E19" s="33" t="s">
        <v>438</v>
      </c>
      <c r="F19" s="32">
        <v>2</v>
      </c>
      <c r="G19" s="80"/>
      <c r="H19" s="4">
        <f t="shared" si="0"/>
        <v>0</v>
      </c>
      <c r="I19" s="2"/>
      <c r="J19" s="4">
        <f t="shared" si="1"/>
        <v>0</v>
      </c>
      <c r="K19" s="5">
        <f t="shared" si="2"/>
        <v>0</v>
      </c>
    </row>
    <row r="20" spans="1:11" ht="51">
      <c r="A20" s="2">
        <v>10</v>
      </c>
      <c r="B20" s="10" t="s">
        <v>448</v>
      </c>
      <c r="C20" s="9"/>
      <c r="D20" s="31"/>
      <c r="E20" s="33" t="s">
        <v>438</v>
      </c>
      <c r="F20" s="32">
        <v>2</v>
      </c>
      <c r="G20" s="80"/>
      <c r="H20" s="4">
        <f t="shared" si="0"/>
        <v>0</v>
      </c>
      <c r="I20" s="2"/>
      <c r="J20" s="4">
        <f t="shared" si="1"/>
        <v>0</v>
      </c>
      <c r="K20" s="5">
        <f t="shared" si="2"/>
        <v>0</v>
      </c>
    </row>
    <row r="21" spans="1:11" ht="51">
      <c r="A21" s="2">
        <v>11</v>
      </c>
      <c r="B21" s="10" t="s">
        <v>449</v>
      </c>
      <c r="C21" s="9"/>
      <c r="D21" s="31"/>
      <c r="E21" s="33" t="s">
        <v>438</v>
      </c>
      <c r="F21" s="32">
        <v>20</v>
      </c>
      <c r="G21" s="80"/>
      <c r="H21" s="4">
        <f t="shared" si="0"/>
        <v>0</v>
      </c>
      <c r="I21" s="2"/>
      <c r="J21" s="4">
        <f t="shared" si="1"/>
        <v>0</v>
      </c>
      <c r="K21" s="5">
        <f t="shared" si="2"/>
        <v>0</v>
      </c>
    </row>
    <row r="22" spans="1:11" ht="51">
      <c r="A22" s="2">
        <v>12</v>
      </c>
      <c r="B22" s="10" t="s">
        <v>450</v>
      </c>
      <c r="C22" s="9"/>
      <c r="D22" s="31"/>
      <c r="E22" s="33" t="s">
        <v>438</v>
      </c>
      <c r="F22" s="32">
        <v>1</v>
      </c>
      <c r="G22" s="80"/>
      <c r="H22" s="4">
        <f t="shared" si="0"/>
        <v>0</v>
      </c>
      <c r="I22" s="2"/>
      <c r="J22" s="4">
        <f t="shared" si="1"/>
        <v>0</v>
      </c>
      <c r="K22" s="5">
        <f t="shared" si="2"/>
        <v>0</v>
      </c>
    </row>
    <row r="23" spans="1:11" ht="51">
      <c r="A23" s="2">
        <v>13</v>
      </c>
      <c r="B23" s="10" t="s">
        <v>451</v>
      </c>
      <c r="C23" s="9"/>
      <c r="D23" s="31"/>
      <c r="E23" s="33" t="s">
        <v>438</v>
      </c>
      <c r="F23" s="32">
        <v>1</v>
      </c>
      <c r="G23" s="80"/>
      <c r="H23" s="4">
        <f t="shared" si="0"/>
        <v>0</v>
      </c>
      <c r="I23" s="2"/>
      <c r="J23" s="4">
        <f t="shared" si="1"/>
        <v>0</v>
      </c>
      <c r="K23" s="5">
        <f t="shared" si="2"/>
        <v>0</v>
      </c>
    </row>
    <row r="24" spans="1:11" ht="63.75">
      <c r="A24" s="2">
        <v>14</v>
      </c>
      <c r="B24" s="10" t="s">
        <v>452</v>
      </c>
      <c r="C24" s="9"/>
      <c r="D24" s="31"/>
      <c r="E24" s="33" t="s">
        <v>438</v>
      </c>
      <c r="F24" s="32">
        <v>2</v>
      </c>
      <c r="G24" s="80"/>
      <c r="H24" s="4">
        <f t="shared" si="0"/>
        <v>0</v>
      </c>
      <c r="I24" s="2"/>
      <c r="J24" s="4">
        <f t="shared" si="1"/>
        <v>0</v>
      </c>
      <c r="K24" s="5">
        <f t="shared" si="2"/>
        <v>0</v>
      </c>
    </row>
    <row r="25" spans="1:11" ht="38.25">
      <c r="A25" s="2">
        <v>15</v>
      </c>
      <c r="B25" s="10" t="s">
        <v>453</v>
      </c>
      <c r="C25" s="9"/>
      <c r="D25" s="31"/>
      <c r="E25" s="33" t="s">
        <v>438</v>
      </c>
      <c r="F25" s="32">
        <v>1</v>
      </c>
      <c r="G25" s="80"/>
      <c r="H25" s="4">
        <f t="shared" si="0"/>
        <v>0</v>
      </c>
      <c r="I25" s="2"/>
      <c r="J25" s="4">
        <f t="shared" si="1"/>
        <v>0</v>
      </c>
      <c r="K25" s="5">
        <f t="shared" si="2"/>
        <v>0</v>
      </c>
    </row>
    <row r="26" spans="1:11" ht="38.25">
      <c r="A26" s="2">
        <v>16</v>
      </c>
      <c r="B26" s="10" t="s">
        <v>454</v>
      </c>
      <c r="C26" s="9"/>
      <c r="D26" s="31"/>
      <c r="E26" s="33" t="s">
        <v>438</v>
      </c>
      <c r="F26" s="32">
        <v>1</v>
      </c>
      <c r="G26" s="80"/>
      <c r="H26" s="4">
        <f t="shared" si="0"/>
        <v>0</v>
      </c>
      <c r="I26" s="2"/>
      <c r="J26" s="4">
        <f t="shared" si="1"/>
        <v>0</v>
      </c>
      <c r="K26" s="5">
        <f t="shared" si="2"/>
        <v>0</v>
      </c>
    </row>
    <row r="27" spans="1:11" ht="76.5">
      <c r="A27" s="2">
        <v>17</v>
      </c>
      <c r="B27" s="10" t="s">
        <v>455</v>
      </c>
      <c r="C27" s="9"/>
      <c r="D27" s="31"/>
      <c r="E27" s="33" t="s">
        <v>438</v>
      </c>
      <c r="F27" s="32">
        <v>1</v>
      </c>
      <c r="G27" s="80"/>
      <c r="H27" s="4">
        <f t="shared" si="0"/>
        <v>0</v>
      </c>
      <c r="I27" s="2"/>
      <c r="J27" s="4">
        <f t="shared" si="1"/>
        <v>0</v>
      </c>
      <c r="K27" s="5">
        <f t="shared" si="2"/>
        <v>0</v>
      </c>
    </row>
    <row r="28" spans="1:11" ht="38.25">
      <c r="A28" s="2">
        <v>18</v>
      </c>
      <c r="B28" s="10" t="s">
        <v>456</v>
      </c>
      <c r="C28" s="9"/>
      <c r="D28" s="31"/>
      <c r="E28" s="33" t="s">
        <v>438</v>
      </c>
      <c r="F28" s="32">
        <v>2</v>
      </c>
      <c r="G28" s="80"/>
      <c r="H28" s="4">
        <f t="shared" si="0"/>
        <v>0</v>
      </c>
      <c r="I28" s="2"/>
      <c r="J28" s="4">
        <f t="shared" si="1"/>
        <v>0</v>
      </c>
      <c r="K28" s="5">
        <f t="shared" si="2"/>
        <v>0</v>
      </c>
    </row>
    <row r="29" spans="1:11" ht="63.75">
      <c r="A29" s="2">
        <v>19</v>
      </c>
      <c r="B29" s="10" t="s">
        <v>457</v>
      </c>
      <c r="C29" s="9"/>
      <c r="D29" s="31"/>
      <c r="E29" s="33" t="s">
        <v>438</v>
      </c>
      <c r="F29" s="32">
        <v>1</v>
      </c>
      <c r="G29" s="80"/>
      <c r="H29" s="4">
        <f t="shared" si="0"/>
        <v>0</v>
      </c>
      <c r="I29" s="2"/>
      <c r="J29" s="4">
        <f t="shared" si="1"/>
        <v>0</v>
      </c>
      <c r="K29" s="5">
        <f t="shared" si="2"/>
        <v>0</v>
      </c>
    </row>
    <row r="30" spans="1:11" ht="76.5">
      <c r="A30" s="2">
        <v>20</v>
      </c>
      <c r="B30" s="10" t="s">
        <v>458</v>
      </c>
      <c r="C30" s="9"/>
      <c r="D30" s="31"/>
      <c r="E30" s="33" t="s">
        <v>438</v>
      </c>
      <c r="F30" s="32">
        <v>4</v>
      </c>
      <c r="G30" s="80"/>
      <c r="H30" s="4">
        <f t="shared" si="0"/>
        <v>0</v>
      </c>
      <c r="I30" s="2"/>
      <c r="J30" s="4">
        <f t="shared" si="1"/>
        <v>0</v>
      </c>
      <c r="K30" s="5">
        <f t="shared" si="2"/>
        <v>0</v>
      </c>
    </row>
    <row r="31" spans="1:11" ht="63.75">
      <c r="A31" s="2">
        <v>21</v>
      </c>
      <c r="B31" s="10" t="s">
        <v>459</v>
      </c>
      <c r="C31" s="9"/>
      <c r="D31" s="31"/>
      <c r="E31" s="33" t="s">
        <v>438</v>
      </c>
      <c r="F31" s="32">
        <v>4</v>
      </c>
      <c r="G31" s="80"/>
      <c r="H31" s="4">
        <f t="shared" si="0"/>
        <v>0</v>
      </c>
      <c r="I31" s="2"/>
      <c r="J31" s="4">
        <f t="shared" si="1"/>
        <v>0</v>
      </c>
      <c r="K31" s="5">
        <f t="shared" si="2"/>
        <v>0</v>
      </c>
    </row>
    <row r="32" spans="1:11" ht="63.75">
      <c r="A32" s="2">
        <v>22</v>
      </c>
      <c r="B32" s="10" t="s">
        <v>460</v>
      </c>
      <c r="C32" s="9"/>
      <c r="D32" s="31"/>
      <c r="E32" s="33" t="s">
        <v>438</v>
      </c>
      <c r="F32" s="32">
        <v>1</v>
      </c>
      <c r="G32" s="80"/>
      <c r="H32" s="4">
        <f t="shared" si="0"/>
        <v>0</v>
      </c>
      <c r="I32" s="2"/>
      <c r="J32" s="4">
        <f t="shared" si="1"/>
        <v>0</v>
      </c>
      <c r="K32" s="5">
        <f t="shared" si="2"/>
        <v>0</v>
      </c>
    </row>
    <row r="33" spans="1:11" ht="15" thickBot="1">
      <c r="A33" s="1"/>
      <c r="B33" s="1"/>
      <c r="C33" s="1"/>
      <c r="D33" s="1"/>
      <c r="E33" s="173" t="s">
        <v>9</v>
      </c>
      <c r="F33" s="176"/>
      <c r="G33" s="177"/>
      <c r="H33" s="66">
        <f>SUM(H11:H32)</f>
        <v>0</v>
      </c>
      <c r="I33" s="67"/>
      <c r="J33" s="67"/>
      <c r="K33" s="66">
        <f>SUM(K11:K32)</f>
        <v>0</v>
      </c>
    </row>
    <row r="34" spans="1:11">
      <c r="A34" s="1"/>
      <c r="B34" s="26"/>
      <c r="C34" s="1"/>
      <c r="D34" s="1"/>
      <c r="E34" s="1"/>
      <c r="F34" s="1"/>
      <c r="G34" s="1"/>
      <c r="H34" s="1"/>
      <c r="I34" s="1"/>
      <c r="J34" s="1"/>
      <c r="K34" s="1"/>
    </row>
    <row r="35" spans="1:11">
      <c r="A35" s="1"/>
      <c r="B35" s="30"/>
      <c r="C35" s="1"/>
      <c r="D35" s="1"/>
      <c r="E35" s="1"/>
      <c r="F35" s="1"/>
      <c r="G35" s="1"/>
      <c r="H35" s="1"/>
      <c r="I35" s="1"/>
      <c r="J35" s="1"/>
      <c r="K35" s="1"/>
    </row>
    <row r="36" spans="1:11">
      <c r="A36" s="1"/>
      <c r="B36" s="1"/>
      <c r="C36" s="1"/>
      <c r="D36" s="1"/>
      <c r="E36" s="1"/>
      <c r="F36" s="1"/>
      <c r="G36" s="1"/>
      <c r="H36" s="172"/>
      <c r="I36" s="172"/>
      <c r="J36" s="172"/>
      <c r="K36" s="6"/>
    </row>
    <row r="41" spans="1:11" ht="33.75" customHeight="1"/>
  </sheetData>
  <mergeCells count="17">
    <mergeCell ref="A1:K1"/>
    <mergeCell ref="A2:K2"/>
    <mergeCell ref="A3:K3"/>
    <mergeCell ref="A5:K5"/>
    <mergeCell ref="K8:K9"/>
    <mergeCell ref="A6:K6"/>
    <mergeCell ref="A8:A9"/>
    <mergeCell ref="B8:B9"/>
    <mergeCell ref="C8:C9"/>
    <mergeCell ref="D8:D9"/>
    <mergeCell ref="H36:J36"/>
    <mergeCell ref="F8:F9"/>
    <mergeCell ref="G8:G9"/>
    <mergeCell ref="H8:H9"/>
    <mergeCell ref="I8:J8"/>
    <mergeCell ref="E33:G33"/>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Arkusz54">
    <pageSetUpPr fitToPage="1"/>
  </sheetPr>
  <dimension ref="A1:K46"/>
  <sheetViews>
    <sheetView topLeftCell="A31"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479</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14.75">
      <c r="A11" s="2">
        <v>1</v>
      </c>
      <c r="B11" s="10" t="s">
        <v>415</v>
      </c>
      <c r="C11" s="9"/>
      <c r="D11" s="9"/>
      <c r="E11" s="8" t="s">
        <v>13</v>
      </c>
      <c r="F11" s="11">
        <v>20</v>
      </c>
      <c r="G11" s="4"/>
      <c r="H11" s="4">
        <f t="shared" ref="H11:H37" si="0">ROUND(F11*G11,2)</f>
        <v>0</v>
      </c>
      <c r="I11" s="2"/>
      <c r="J11" s="4">
        <f>+H11*I11%</f>
        <v>0</v>
      </c>
      <c r="K11" s="5">
        <f>ROUND(H11+J11,2)</f>
        <v>0</v>
      </c>
    </row>
    <row r="12" spans="1:11" ht="51">
      <c r="A12" s="2">
        <v>2</v>
      </c>
      <c r="B12" s="10" t="s">
        <v>416</v>
      </c>
      <c r="C12" s="9"/>
      <c r="D12" s="9"/>
      <c r="E12" s="8" t="s">
        <v>11</v>
      </c>
      <c r="F12" s="11">
        <v>1</v>
      </c>
      <c r="G12" s="4"/>
      <c r="H12" s="4">
        <f t="shared" si="0"/>
        <v>0</v>
      </c>
      <c r="I12" s="2"/>
      <c r="J12" s="4">
        <f t="shared" ref="J12:J37" si="1">+H12*I12%</f>
        <v>0</v>
      </c>
      <c r="K12" s="5">
        <f t="shared" ref="K12:K37" si="2">ROUND(H12+J12,2)</f>
        <v>0</v>
      </c>
    </row>
    <row r="13" spans="1:11" ht="51">
      <c r="A13" s="2">
        <v>3</v>
      </c>
      <c r="B13" s="10" t="s">
        <v>463</v>
      </c>
      <c r="C13" s="9"/>
      <c r="D13" s="9"/>
      <c r="E13" s="8" t="s">
        <v>11</v>
      </c>
      <c r="F13" s="11">
        <v>2</v>
      </c>
      <c r="G13" s="4"/>
      <c r="H13" s="4">
        <f t="shared" si="0"/>
        <v>0</v>
      </c>
      <c r="I13" s="2"/>
      <c r="J13" s="4">
        <f t="shared" si="1"/>
        <v>0</v>
      </c>
      <c r="K13" s="5">
        <f t="shared" si="2"/>
        <v>0</v>
      </c>
    </row>
    <row r="14" spans="1:11" ht="51">
      <c r="A14" s="2">
        <v>4</v>
      </c>
      <c r="B14" s="10" t="s">
        <v>417</v>
      </c>
      <c r="C14" s="9"/>
      <c r="D14" s="9"/>
      <c r="E14" s="8" t="s">
        <v>11</v>
      </c>
      <c r="F14" s="11">
        <v>6</v>
      </c>
      <c r="G14" s="4"/>
      <c r="H14" s="4">
        <f t="shared" si="0"/>
        <v>0</v>
      </c>
      <c r="I14" s="2"/>
      <c r="J14" s="4">
        <f t="shared" si="1"/>
        <v>0</v>
      </c>
      <c r="K14" s="5">
        <f t="shared" si="2"/>
        <v>0</v>
      </c>
    </row>
    <row r="15" spans="1:11" ht="51">
      <c r="A15" s="2">
        <v>5</v>
      </c>
      <c r="B15" s="10" t="s">
        <v>418</v>
      </c>
      <c r="C15" s="9"/>
      <c r="D15" s="9"/>
      <c r="E15" s="8" t="s">
        <v>11</v>
      </c>
      <c r="F15" s="11">
        <v>1</v>
      </c>
      <c r="G15" s="4"/>
      <c r="H15" s="4">
        <f t="shared" si="0"/>
        <v>0</v>
      </c>
      <c r="I15" s="2"/>
      <c r="J15" s="4">
        <f t="shared" si="1"/>
        <v>0</v>
      </c>
      <c r="K15" s="5">
        <f t="shared" si="2"/>
        <v>0</v>
      </c>
    </row>
    <row r="16" spans="1:11" ht="51">
      <c r="A16" s="2">
        <v>6</v>
      </c>
      <c r="B16" s="10" t="s">
        <v>419</v>
      </c>
      <c r="C16" s="9"/>
      <c r="D16" s="9"/>
      <c r="E16" s="8" t="s">
        <v>11</v>
      </c>
      <c r="F16" s="11">
        <v>1</v>
      </c>
      <c r="G16" s="4"/>
      <c r="H16" s="4">
        <f t="shared" si="0"/>
        <v>0</v>
      </c>
      <c r="I16" s="2"/>
      <c r="J16" s="4">
        <f t="shared" si="1"/>
        <v>0</v>
      </c>
      <c r="K16" s="5">
        <f t="shared" si="2"/>
        <v>0</v>
      </c>
    </row>
    <row r="17" spans="1:11" ht="51">
      <c r="A17" s="2">
        <v>7</v>
      </c>
      <c r="B17" s="10" t="s">
        <v>420</v>
      </c>
      <c r="C17" s="9"/>
      <c r="D17" s="9"/>
      <c r="E17" s="8" t="s">
        <v>11</v>
      </c>
      <c r="F17" s="11">
        <v>1</v>
      </c>
      <c r="G17" s="4"/>
      <c r="H17" s="4">
        <f t="shared" si="0"/>
        <v>0</v>
      </c>
      <c r="I17" s="2"/>
      <c r="J17" s="4">
        <f t="shared" si="1"/>
        <v>0</v>
      </c>
      <c r="K17" s="5">
        <f t="shared" si="2"/>
        <v>0</v>
      </c>
    </row>
    <row r="18" spans="1:11" ht="51">
      <c r="A18" s="2">
        <v>8</v>
      </c>
      <c r="B18" s="10" t="s">
        <v>421</v>
      </c>
      <c r="C18" s="9"/>
      <c r="D18" s="9"/>
      <c r="E18" s="8" t="s">
        <v>11</v>
      </c>
      <c r="F18" s="11">
        <v>1</v>
      </c>
      <c r="G18" s="4"/>
      <c r="H18" s="4">
        <f t="shared" si="0"/>
        <v>0</v>
      </c>
      <c r="I18" s="2"/>
      <c r="J18" s="4">
        <f t="shared" si="1"/>
        <v>0</v>
      </c>
      <c r="K18" s="5">
        <f t="shared" si="2"/>
        <v>0</v>
      </c>
    </row>
    <row r="19" spans="1:11" ht="51">
      <c r="A19" s="2">
        <v>9</v>
      </c>
      <c r="B19" s="10" t="s">
        <v>422</v>
      </c>
      <c r="C19" s="9"/>
      <c r="D19" s="9"/>
      <c r="E19" s="8" t="s">
        <v>11</v>
      </c>
      <c r="F19" s="11">
        <v>4</v>
      </c>
      <c r="G19" s="4"/>
      <c r="H19" s="4">
        <f t="shared" si="0"/>
        <v>0</v>
      </c>
      <c r="I19" s="2"/>
      <c r="J19" s="4">
        <f t="shared" si="1"/>
        <v>0</v>
      </c>
      <c r="K19" s="5">
        <f t="shared" si="2"/>
        <v>0</v>
      </c>
    </row>
    <row r="20" spans="1:11" ht="51">
      <c r="A20" s="2">
        <v>10</v>
      </c>
      <c r="B20" s="10" t="s">
        <v>464</v>
      </c>
      <c r="C20" s="9"/>
      <c r="D20" s="9"/>
      <c r="E20" s="8" t="s">
        <v>11</v>
      </c>
      <c r="F20" s="11">
        <v>5</v>
      </c>
      <c r="G20" s="4"/>
      <c r="H20" s="4">
        <f t="shared" si="0"/>
        <v>0</v>
      </c>
      <c r="I20" s="2"/>
      <c r="J20" s="4">
        <f t="shared" si="1"/>
        <v>0</v>
      </c>
      <c r="K20" s="5">
        <f t="shared" si="2"/>
        <v>0</v>
      </c>
    </row>
    <row r="21" spans="1:11" ht="51">
      <c r="A21" s="2">
        <v>11</v>
      </c>
      <c r="B21" s="10" t="s">
        <v>465</v>
      </c>
      <c r="C21" s="9"/>
      <c r="D21" s="9"/>
      <c r="E21" s="8" t="s">
        <v>11</v>
      </c>
      <c r="F21" s="11">
        <v>4</v>
      </c>
      <c r="G21" s="4"/>
      <c r="H21" s="4">
        <f t="shared" si="0"/>
        <v>0</v>
      </c>
      <c r="I21" s="2"/>
      <c r="J21" s="4">
        <f t="shared" si="1"/>
        <v>0</v>
      </c>
      <c r="K21" s="5">
        <f t="shared" si="2"/>
        <v>0</v>
      </c>
    </row>
    <row r="22" spans="1:11" ht="51">
      <c r="A22" s="2">
        <v>12</v>
      </c>
      <c r="B22" s="10" t="s">
        <v>466</v>
      </c>
      <c r="C22" s="9"/>
      <c r="D22" s="9"/>
      <c r="E22" s="8" t="s">
        <v>11</v>
      </c>
      <c r="F22" s="11">
        <v>2</v>
      </c>
      <c r="G22" s="4"/>
      <c r="H22" s="4">
        <f t="shared" si="0"/>
        <v>0</v>
      </c>
      <c r="I22" s="2"/>
      <c r="J22" s="4">
        <f t="shared" si="1"/>
        <v>0</v>
      </c>
      <c r="K22" s="5">
        <f t="shared" si="2"/>
        <v>0</v>
      </c>
    </row>
    <row r="23" spans="1:11" ht="51">
      <c r="A23" s="2">
        <v>13</v>
      </c>
      <c r="B23" s="10" t="s">
        <v>423</v>
      </c>
      <c r="C23" s="9"/>
      <c r="D23" s="9"/>
      <c r="E23" s="8" t="s">
        <v>11</v>
      </c>
      <c r="F23" s="11">
        <v>2</v>
      </c>
      <c r="G23" s="4"/>
      <c r="H23" s="4">
        <f t="shared" si="0"/>
        <v>0</v>
      </c>
      <c r="I23" s="2"/>
      <c r="J23" s="4">
        <f t="shared" si="1"/>
        <v>0</v>
      </c>
      <c r="K23" s="5">
        <f t="shared" si="2"/>
        <v>0</v>
      </c>
    </row>
    <row r="24" spans="1:11" ht="51">
      <c r="A24" s="2">
        <v>14</v>
      </c>
      <c r="B24" s="10" t="s">
        <v>424</v>
      </c>
      <c r="C24" s="9"/>
      <c r="D24" s="9"/>
      <c r="E24" s="8" t="s">
        <v>11</v>
      </c>
      <c r="F24" s="11">
        <v>1</v>
      </c>
      <c r="G24" s="4"/>
      <c r="H24" s="4">
        <f t="shared" si="0"/>
        <v>0</v>
      </c>
      <c r="I24" s="2"/>
      <c r="J24" s="4">
        <f t="shared" si="1"/>
        <v>0</v>
      </c>
      <c r="K24" s="5">
        <f t="shared" si="2"/>
        <v>0</v>
      </c>
    </row>
    <row r="25" spans="1:11" ht="63.75">
      <c r="A25" s="2">
        <v>15</v>
      </c>
      <c r="B25" s="10" t="s">
        <v>425</v>
      </c>
      <c r="C25" s="9"/>
      <c r="D25" s="9"/>
      <c r="E25" s="8" t="s">
        <v>11</v>
      </c>
      <c r="F25" s="11">
        <v>3</v>
      </c>
      <c r="G25" s="4"/>
      <c r="H25" s="4">
        <f t="shared" si="0"/>
        <v>0</v>
      </c>
      <c r="I25" s="2"/>
      <c r="J25" s="4">
        <f t="shared" si="1"/>
        <v>0</v>
      </c>
      <c r="K25" s="5">
        <f t="shared" si="2"/>
        <v>0</v>
      </c>
    </row>
    <row r="26" spans="1:11" ht="38.25">
      <c r="A26" s="2">
        <v>16</v>
      </c>
      <c r="B26" s="10" t="s">
        <v>426</v>
      </c>
      <c r="C26" s="9"/>
      <c r="D26" s="9"/>
      <c r="E26" s="8" t="s">
        <v>11</v>
      </c>
      <c r="F26" s="11">
        <v>6</v>
      </c>
      <c r="G26" s="4"/>
      <c r="H26" s="4">
        <f t="shared" si="0"/>
        <v>0</v>
      </c>
      <c r="I26" s="2"/>
      <c r="J26" s="4">
        <f t="shared" si="1"/>
        <v>0</v>
      </c>
      <c r="K26" s="5">
        <f t="shared" si="2"/>
        <v>0</v>
      </c>
    </row>
    <row r="27" spans="1:11" ht="51">
      <c r="A27" s="2">
        <v>17</v>
      </c>
      <c r="B27" s="10" t="s">
        <v>427</v>
      </c>
      <c r="C27" s="9"/>
      <c r="D27" s="9"/>
      <c r="E27" s="8" t="s">
        <v>11</v>
      </c>
      <c r="F27" s="11">
        <v>1</v>
      </c>
      <c r="G27" s="4"/>
      <c r="H27" s="4">
        <f t="shared" si="0"/>
        <v>0</v>
      </c>
      <c r="I27" s="2"/>
      <c r="J27" s="4">
        <f t="shared" si="1"/>
        <v>0</v>
      </c>
      <c r="K27" s="5">
        <f t="shared" si="2"/>
        <v>0</v>
      </c>
    </row>
    <row r="28" spans="1:11" ht="25.5">
      <c r="A28" s="2">
        <v>18</v>
      </c>
      <c r="B28" s="10" t="s">
        <v>428</v>
      </c>
      <c r="C28" s="9"/>
      <c r="D28" s="9"/>
      <c r="E28" s="8" t="s">
        <v>11</v>
      </c>
      <c r="F28" s="11">
        <v>2</v>
      </c>
      <c r="G28" s="4"/>
      <c r="H28" s="4">
        <f t="shared" si="0"/>
        <v>0</v>
      </c>
      <c r="I28" s="2"/>
      <c r="J28" s="4">
        <f t="shared" si="1"/>
        <v>0</v>
      </c>
      <c r="K28" s="5">
        <f t="shared" si="2"/>
        <v>0</v>
      </c>
    </row>
    <row r="29" spans="1:11" ht="25.5">
      <c r="A29" s="2">
        <v>19</v>
      </c>
      <c r="B29" s="10" t="s">
        <v>429</v>
      </c>
      <c r="C29" s="9"/>
      <c r="D29" s="9"/>
      <c r="E29" s="8" t="s">
        <v>11</v>
      </c>
      <c r="F29" s="11">
        <v>4</v>
      </c>
      <c r="G29" s="4"/>
      <c r="H29" s="4">
        <f t="shared" si="0"/>
        <v>0</v>
      </c>
      <c r="I29" s="2"/>
      <c r="J29" s="4">
        <f t="shared" si="1"/>
        <v>0</v>
      </c>
      <c r="K29" s="5">
        <f t="shared" si="2"/>
        <v>0</v>
      </c>
    </row>
    <row r="30" spans="1:11" ht="25.5">
      <c r="A30" s="2">
        <v>20</v>
      </c>
      <c r="B30" s="10" t="s">
        <v>430</v>
      </c>
      <c r="C30" s="9"/>
      <c r="D30" s="9"/>
      <c r="E30" s="8" t="s">
        <v>11</v>
      </c>
      <c r="F30" s="11">
        <v>2</v>
      </c>
      <c r="G30" s="4"/>
      <c r="H30" s="4">
        <f t="shared" si="0"/>
        <v>0</v>
      </c>
      <c r="I30" s="2"/>
      <c r="J30" s="4">
        <f t="shared" si="1"/>
        <v>0</v>
      </c>
      <c r="K30" s="5">
        <f t="shared" si="2"/>
        <v>0</v>
      </c>
    </row>
    <row r="31" spans="1:11" ht="38.25">
      <c r="A31" s="2">
        <v>21</v>
      </c>
      <c r="B31" s="10" t="s">
        <v>431</v>
      </c>
      <c r="C31" s="9"/>
      <c r="D31" s="9"/>
      <c r="E31" s="8" t="s">
        <v>11</v>
      </c>
      <c r="F31" s="11">
        <v>2</v>
      </c>
      <c r="G31" s="4"/>
      <c r="H31" s="4">
        <f t="shared" si="0"/>
        <v>0</v>
      </c>
      <c r="I31" s="2"/>
      <c r="J31" s="4">
        <f t="shared" si="1"/>
        <v>0</v>
      </c>
      <c r="K31" s="5">
        <f t="shared" si="2"/>
        <v>0</v>
      </c>
    </row>
    <row r="32" spans="1:11" ht="38.25">
      <c r="A32" s="2">
        <v>22</v>
      </c>
      <c r="B32" s="10" t="s">
        <v>432</v>
      </c>
      <c r="C32" s="9"/>
      <c r="D32" s="9"/>
      <c r="E32" s="8" t="s">
        <v>11</v>
      </c>
      <c r="F32" s="11">
        <v>1</v>
      </c>
      <c r="G32" s="4"/>
      <c r="H32" s="4">
        <f t="shared" si="0"/>
        <v>0</v>
      </c>
      <c r="I32" s="2"/>
      <c r="J32" s="4">
        <f t="shared" si="1"/>
        <v>0</v>
      </c>
      <c r="K32" s="5">
        <f t="shared" si="2"/>
        <v>0</v>
      </c>
    </row>
    <row r="33" spans="1:11" ht="38.25">
      <c r="A33" s="2">
        <v>23</v>
      </c>
      <c r="B33" s="10" t="s">
        <v>433</v>
      </c>
      <c r="C33" s="9"/>
      <c r="D33" s="9"/>
      <c r="E33" s="8" t="s">
        <v>11</v>
      </c>
      <c r="F33" s="11">
        <v>5</v>
      </c>
      <c r="G33" s="4"/>
      <c r="H33" s="4">
        <f t="shared" si="0"/>
        <v>0</v>
      </c>
      <c r="I33" s="2"/>
      <c r="J33" s="4">
        <f t="shared" si="1"/>
        <v>0</v>
      </c>
      <c r="K33" s="5">
        <f t="shared" si="2"/>
        <v>0</v>
      </c>
    </row>
    <row r="34" spans="1:11" ht="51">
      <c r="A34" s="2">
        <v>24</v>
      </c>
      <c r="B34" s="10" t="s">
        <v>467</v>
      </c>
      <c r="C34" s="9"/>
      <c r="D34" s="9"/>
      <c r="E34" s="8" t="s">
        <v>11</v>
      </c>
      <c r="F34" s="11">
        <v>10</v>
      </c>
      <c r="G34" s="4"/>
      <c r="H34" s="4">
        <f t="shared" si="0"/>
        <v>0</v>
      </c>
      <c r="I34" s="2"/>
      <c r="J34" s="4">
        <f t="shared" si="1"/>
        <v>0</v>
      </c>
      <c r="K34" s="5">
        <f t="shared" si="2"/>
        <v>0</v>
      </c>
    </row>
    <row r="35" spans="1:11" ht="63.75">
      <c r="A35" s="2">
        <v>25</v>
      </c>
      <c r="B35" s="10" t="s">
        <v>468</v>
      </c>
      <c r="C35" s="9"/>
      <c r="D35" s="9"/>
      <c r="E35" s="8" t="s">
        <v>11</v>
      </c>
      <c r="F35" s="11">
        <v>10</v>
      </c>
      <c r="G35" s="4"/>
      <c r="H35" s="4">
        <f t="shared" si="0"/>
        <v>0</v>
      </c>
      <c r="I35" s="2"/>
      <c r="J35" s="4">
        <f t="shared" si="1"/>
        <v>0</v>
      </c>
      <c r="K35" s="5">
        <f t="shared" si="2"/>
        <v>0</v>
      </c>
    </row>
    <row r="36" spans="1:11" ht="51">
      <c r="A36" s="2">
        <v>26</v>
      </c>
      <c r="B36" s="10" t="s">
        <v>434</v>
      </c>
      <c r="C36" s="9"/>
      <c r="D36" s="9"/>
      <c r="E36" s="8" t="s">
        <v>11</v>
      </c>
      <c r="F36" s="11">
        <v>1</v>
      </c>
      <c r="G36" s="4"/>
      <c r="H36" s="4">
        <f t="shared" si="0"/>
        <v>0</v>
      </c>
      <c r="I36" s="2"/>
      <c r="J36" s="4">
        <f t="shared" si="1"/>
        <v>0</v>
      </c>
      <c r="K36" s="5">
        <f t="shared" si="2"/>
        <v>0</v>
      </c>
    </row>
    <row r="37" spans="1:11" ht="63.75">
      <c r="A37" s="2">
        <v>27</v>
      </c>
      <c r="B37" s="10" t="s">
        <v>435</v>
      </c>
      <c r="C37" s="9"/>
      <c r="D37" s="9"/>
      <c r="E37" s="8" t="s">
        <v>11</v>
      </c>
      <c r="F37" s="11">
        <v>1</v>
      </c>
      <c r="G37" s="4"/>
      <c r="H37" s="4">
        <f t="shared" si="0"/>
        <v>0</v>
      </c>
      <c r="I37" s="2"/>
      <c r="J37" s="4">
        <f t="shared" si="1"/>
        <v>0</v>
      </c>
      <c r="K37" s="5">
        <f t="shared" si="2"/>
        <v>0</v>
      </c>
    </row>
    <row r="38" spans="1:11" ht="15" thickBot="1">
      <c r="A38" s="1"/>
      <c r="B38" s="1"/>
      <c r="C38" s="1"/>
      <c r="D38" s="1"/>
      <c r="E38" s="173" t="s">
        <v>9</v>
      </c>
      <c r="F38" s="176"/>
      <c r="G38" s="177"/>
      <c r="H38" s="66">
        <f>SUM(H11:H37)</f>
        <v>0</v>
      </c>
      <c r="I38" s="67"/>
      <c r="J38" s="67"/>
      <c r="K38" s="66">
        <f>SUM(K11:K37)</f>
        <v>0</v>
      </c>
    </row>
    <row r="39" spans="1:11" ht="38.25">
      <c r="A39" s="1"/>
      <c r="B39" s="26" t="s">
        <v>436</v>
      </c>
      <c r="C39" s="1"/>
      <c r="D39" s="1"/>
      <c r="E39" s="1"/>
      <c r="F39" s="1"/>
      <c r="G39" s="1"/>
      <c r="H39" s="1"/>
      <c r="I39" s="1"/>
      <c r="J39" s="1"/>
      <c r="K39" s="1"/>
    </row>
    <row r="40" spans="1:11">
      <c r="A40" s="1"/>
      <c r="B40" s="30"/>
      <c r="C40" s="1"/>
      <c r="D40" s="1"/>
      <c r="E40" s="1"/>
      <c r="F40" s="1"/>
      <c r="G40" s="1"/>
      <c r="H40" s="1"/>
      <c r="I40" s="1"/>
      <c r="J40" s="1"/>
      <c r="K40" s="1"/>
    </row>
    <row r="41" spans="1:11">
      <c r="A41" s="1"/>
      <c r="B41" s="1"/>
      <c r="C41" s="1"/>
      <c r="D41" s="1"/>
      <c r="E41" s="1"/>
      <c r="F41" s="1"/>
      <c r="G41" s="1"/>
      <c r="H41" s="172"/>
      <c r="I41" s="172"/>
      <c r="J41" s="172"/>
      <c r="K41" s="6"/>
    </row>
    <row r="46" spans="1:11" ht="32.25" customHeight="1"/>
  </sheetData>
  <mergeCells count="17">
    <mergeCell ref="A1:K1"/>
    <mergeCell ref="A2:K2"/>
    <mergeCell ref="A3:K3"/>
    <mergeCell ref="A5:K5"/>
    <mergeCell ref="K8:K9"/>
    <mergeCell ref="A6:K6"/>
    <mergeCell ref="A8:A9"/>
    <mergeCell ref="B8:B9"/>
    <mergeCell ref="C8:C9"/>
    <mergeCell ref="D8:D9"/>
    <mergeCell ref="H41:J41"/>
    <mergeCell ref="F8:F9"/>
    <mergeCell ref="G8:G9"/>
    <mergeCell ref="H8:H9"/>
    <mergeCell ref="I8:J8"/>
    <mergeCell ref="E38:G38"/>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pageSetUpPr fitToPage="1"/>
  </sheetPr>
  <dimension ref="A1:K35"/>
  <sheetViews>
    <sheetView zoomScaleNormal="100" workbookViewId="0">
      <selection activeCell="A8" sqref="A8:K1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1.75" customWidth="1"/>
    <col min="11" max="11" width="12.75"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90</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5.5">
      <c r="A11" s="2">
        <v>1</v>
      </c>
      <c r="B11" s="10" t="s">
        <v>91</v>
      </c>
      <c r="C11" s="9"/>
      <c r="D11" s="9"/>
      <c r="E11" s="8" t="s">
        <v>11</v>
      </c>
      <c r="F11" s="11">
        <v>5</v>
      </c>
      <c r="G11" s="2"/>
      <c r="H11" s="4">
        <f t="shared" ref="H11:H26" si="0">ROUND(F11*G11,2)</f>
        <v>0</v>
      </c>
      <c r="I11" s="2"/>
      <c r="J11" s="4">
        <f>+H11*I11%</f>
        <v>0</v>
      </c>
      <c r="K11" s="5">
        <f>ROUND(H11+J11,2)</f>
        <v>0</v>
      </c>
    </row>
    <row r="12" spans="1:11" ht="38.25">
      <c r="A12" s="2">
        <v>2</v>
      </c>
      <c r="B12" s="10" t="s">
        <v>92</v>
      </c>
      <c r="C12" s="9"/>
      <c r="D12" s="9"/>
      <c r="E12" s="8" t="s">
        <v>11</v>
      </c>
      <c r="F12" s="11">
        <v>5</v>
      </c>
      <c r="G12" s="2"/>
      <c r="H12" s="4">
        <f t="shared" si="0"/>
        <v>0</v>
      </c>
      <c r="I12" s="2"/>
      <c r="J12" s="4">
        <f t="shared" ref="J12:J23" si="1">+H12*I12%</f>
        <v>0</v>
      </c>
      <c r="K12" s="5">
        <f t="shared" ref="K12:K26" si="2">ROUND(H12+J12,2)</f>
        <v>0</v>
      </c>
    </row>
    <row r="13" spans="1:11" ht="38.25">
      <c r="A13" s="2">
        <v>3</v>
      </c>
      <c r="B13" s="10" t="s">
        <v>93</v>
      </c>
      <c r="C13" s="9"/>
      <c r="D13" s="9"/>
      <c r="E13" s="8" t="s">
        <v>11</v>
      </c>
      <c r="F13" s="11">
        <v>1</v>
      </c>
      <c r="G13" s="2"/>
      <c r="H13" s="4">
        <f t="shared" si="0"/>
        <v>0</v>
      </c>
      <c r="I13" s="2"/>
      <c r="J13" s="4">
        <f t="shared" si="1"/>
        <v>0</v>
      </c>
      <c r="K13" s="5">
        <f t="shared" si="2"/>
        <v>0</v>
      </c>
    </row>
    <row r="14" spans="1:11" ht="25.5">
      <c r="A14" s="2">
        <v>4</v>
      </c>
      <c r="B14" s="10" t="s">
        <v>94</v>
      </c>
      <c r="C14" s="9"/>
      <c r="D14" s="9"/>
      <c r="E14" s="8" t="s">
        <v>11</v>
      </c>
      <c r="F14" s="11">
        <v>1</v>
      </c>
      <c r="G14" s="2"/>
      <c r="H14" s="4">
        <f t="shared" si="0"/>
        <v>0</v>
      </c>
      <c r="I14" s="2"/>
      <c r="J14" s="4">
        <f t="shared" si="1"/>
        <v>0</v>
      </c>
      <c r="K14" s="5">
        <f t="shared" si="2"/>
        <v>0</v>
      </c>
    </row>
    <row r="15" spans="1:11" ht="102">
      <c r="A15" s="2">
        <v>5</v>
      </c>
      <c r="B15" s="10" t="s">
        <v>95</v>
      </c>
      <c r="C15" s="9"/>
      <c r="D15" s="9"/>
      <c r="E15" s="8" t="s">
        <v>11</v>
      </c>
      <c r="F15" s="11">
        <v>1</v>
      </c>
      <c r="G15" s="2"/>
      <c r="H15" s="4">
        <f t="shared" si="0"/>
        <v>0</v>
      </c>
      <c r="I15" s="2"/>
      <c r="J15" s="4">
        <f t="shared" si="1"/>
        <v>0</v>
      </c>
      <c r="K15" s="5">
        <f t="shared" si="2"/>
        <v>0</v>
      </c>
    </row>
    <row r="16" spans="1:11" ht="51">
      <c r="A16" s="2">
        <v>6</v>
      </c>
      <c r="B16" s="10" t="s">
        <v>96</v>
      </c>
      <c r="C16" s="9"/>
      <c r="D16" s="9"/>
      <c r="E16" s="8" t="s">
        <v>11</v>
      </c>
      <c r="F16" s="11">
        <v>1</v>
      </c>
      <c r="G16" s="2"/>
      <c r="H16" s="4">
        <f t="shared" si="0"/>
        <v>0</v>
      </c>
      <c r="I16" s="2"/>
      <c r="J16" s="4">
        <f t="shared" si="1"/>
        <v>0</v>
      </c>
      <c r="K16" s="5">
        <f t="shared" si="2"/>
        <v>0</v>
      </c>
    </row>
    <row r="17" spans="1:11" ht="76.5">
      <c r="A17" s="2">
        <v>7</v>
      </c>
      <c r="B17" s="10" t="s">
        <v>97</v>
      </c>
      <c r="C17" s="9"/>
      <c r="D17" s="9"/>
      <c r="E17" s="8" t="s">
        <v>11</v>
      </c>
      <c r="F17" s="11">
        <v>1</v>
      </c>
      <c r="G17" s="2"/>
      <c r="H17" s="4">
        <f t="shared" si="0"/>
        <v>0</v>
      </c>
      <c r="I17" s="2"/>
      <c r="J17" s="4">
        <f t="shared" si="1"/>
        <v>0</v>
      </c>
      <c r="K17" s="5">
        <f t="shared" si="2"/>
        <v>0</v>
      </c>
    </row>
    <row r="18" spans="1:11" ht="38.25">
      <c r="A18" s="2">
        <v>8</v>
      </c>
      <c r="B18" s="10" t="s">
        <v>98</v>
      </c>
      <c r="C18" s="9"/>
      <c r="D18" s="9"/>
      <c r="E18" s="8" t="s">
        <v>11</v>
      </c>
      <c r="F18" s="11">
        <v>2</v>
      </c>
      <c r="G18" s="2"/>
      <c r="H18" s="4">
        <f t="shared" si="0"/>
        <v>0</v>
      </c>
      <c r="I18" s="2"/>
      <c r="J18" s="4">
        <f t="shared" si="1"/>
        <v>0</v>
      </c>
      <c r="K18" s="5">
        <f t="shared" si="2"/>
        <v>0</v>
      </c>
    </row>
    <row r="19" spans="1:11" ht="63.75">
      <c r="A19" s="2">
        <v>9</v>
      </c>
      <c r="B19" s="10" t="s">
        <v>99</v>
      </c>
      <c r="C19" s="9"/>
      <c r="D19" s="9"/>
      <c r="E19" s="8" t="s">
        <v>13</v>
      </c>
      <c r="F19" s="11">
        <v>5</v>
      </c>
      <c r="G19" s="2"/>
      <c r="H19" s="4">
        <f t="shared" si="0"/>
        <v>0</v>
      </c>
      <c r="I19" s="2"/>
      <c r="J19" s="4">
        <f t="shared" si="1"/>
        <v>0</v>
      </c>
      <c r="K19" s="5">
        <f t="shared" si="2"/>
        <v>0</v>
      </c>
    </row>
    <row r="20" spans="1:11" ht="63.75">
      <c r="A20" s="2">
        <v>10</v>
      </c>
      <c r="B20" s="10" t="s">
        <v>100</v>
      </c>
      <c r="C20" s="9"/>
      <c r="D20" s="9"/>
      <c r="E20" s="8" t="s">
        <v>13</v>
      </c>
      <c r="F20" s="11">
        <v>10</v>
      </c>
      <c r="G20" s="2"/>
      <c r="H20" s="4">
        <f t="shared" si="0"/>
        <v>0</v>
      </c>
      <c r="I20" s="2"/>
      <c r="J20" s="4">
        <f t="shared" si="1"/>
        <v>0</v>
      </c>
      <c r="K20" s="5">
        <f t="shared" si="2"/>
        <v>0</v>
      </c>
    </row>
    <row r="21" spans="1:11" ht="38.25">
      <c r="A21" s="2">
        <v>11</v>
      </c>
      <c r="B21" s="10" t="s">
        <v>101</v>
      </c>
      <c r="C21" s="9"/>
      <c r="D21" s="9"/>
      <c r="E21" s="8" t="s">
        <v>43</v>
      </c>
      <c r="F21" s="11">
        <v>4</v>
      </c>
      <c r="G21" s="2"/>
      <c r="H21" s="4">
        <f t="shared" si="0"/>
        <v>0</v>
      </c>
      <c r="I21" s="2"/>
      <c r="J21" s="4">
        <f t="shared" si="1"/>
        <v>0</v>
      </c>
      <c r="K21" s="5">
        <f t="shared" si="2"/>
        <v>0</v>
      </c>
    </row>
    <row r="22" spans="1:11" ht="25.5">
      <c r="A22" s="2">
        <v>12</v>
      </c>
      <c r="B22" s="10" t="s">
        <v>102</v>
      </c>
      <c r="C22" s="9"/>
      <c r="D22" s="9"/>
      <c r="E22" s="8" t="s">
        <v>43</v>
      </c>
      <c r="F22" s="11">
        <v>1</v>
      </c>
      <c r="G22" s="2"/>
      <c r="H22" s="4">
        <f t="shared" si="0"/>
        <v>0</v>
      </c>
      <c r="I22" s="2"/>
      <c r="J22" s="4">
        <f t="shared" si="1"/>
        <v>0</v>
      </c>
      <c r="K22" s="5">
        <f t="shared" si="2"/>
        <v>0</v>
      </c>
    </row>
    <row r="23" spans="1:11" ht="76.5">
      <c r="A23" s="2">
        <v>13</v>
      </c>
      <c r="B23" s="10" t="s">
        <v>601</v>
      </c>
      <c r="C23" s="9"/>
      <c r="D23" s="9"/>
      <c r="E23" s="8" t="s">
        <v>13</v>
      </c>
      <c r="F23" s="11">
        <v>1</v>
      </c>
      <c r="G23" s="2"/>
      <c r="H23" s="4">
        <f t="shared" si="0"/>
        <v>0</v>
      </c>
      <c r="I23" s="2"/>
      <c r="J23" s="4">
        <f t="shared" si="1"/>
        <v>0</v>
      </c>
      <c r="K23" s="5">
        <f t="shared" si="2"/>
        <v>0</v>
      </c>
    </row>
    <row r="24" spans="1:11" ht="38.25">
      <c r="A24" s="2">
        <v>14</v>
      </c>
      <c r="B24" s="10" t="s">
        <v>103</v>
      </c>
      <c r="C24" s="9"/>
      <c r="D24" s="9"/>
      <c r="E24" s="8" t="s">
        <v>11</v>
      </c>
      <c r="F24" s="11">
        <v>2</v>
      </c>
      <c r="G24" s="2"/>
      <c r="H24" s="4">
        <f t="shared" si="0"/>
        <v>0</v>
      </c>
      <c r="I24" s="2"/>
      <c r="J24" s="4">
        <f>+H24*I24%</f>
        <v>0</v>
      </c>
      <c r="K24" s="5">
        <f t="shared" si="2"/>
        <v>0</v>
      </c>
    </row>
    <row r="25" spans="1:11" ht="76.5">
      <c r="A25" s="2">
        <v>15</v>
      </c>
      <c r="B25" s="10" t="s">
        <v>104</v>
      </c>
      <c r="C25" s="9"/>
      <c r="D25" s="9"/>
      <c r="E25" s="8" t="s">
        <v>11</v>
      </c>
      <c r="F25" s="11">
        <v>1</v>
      </c>
      <c r="G25" s="2"/>
      <c r="H25" s="4">
        <f t="shared" si="0"/>
        <v>0</v>
      </c>
      <c r="I25" s="2"/>
      <c r="J25" s="4">
        <f>+H25*I25%</f>
        <v>0</v>
      </c>
      <c r="K25" s="5">
        <f t="shared" si="2"/>
        <v>0</v>
      </c>
    </row>
    <row r="26" spans="1:11" ht="51">
      <c r="A26" s="2">
        <v>16</v>
      </c>
      <c r="B26" s="10" t="s">
        <v>105</v>
      </c>
      <c r="C26" s="9"/>
      <c r="D26" s="9"/>
      <c r="E26" s="8" t="s">
        <v>13</v>
      </c>
      <c r="F26" s="11">
        <v>2</v>
      </c>
      <c r="G26" s="2"/>
      <c r="H26" s="4">
        <f t="shared" si="0"/>
        <v>0</v>
      </c>
      <c r="I26" s="2"/>
      <c r="J26" s="4">
        <f>+H26*I26%</f>
        <v>0</v>
      </c>
      <c r="K26" s="5">
        <f t="shared" si="2"/>
        <v>0</v>
      </c>
    </row>
    <row r="27" spans="1:11" ht="15" thickBot="1">
      <c r="A27" s="1"/>
      <c r="B27" s="1"/>
      <c r="C27" s="1"/>
      <c r="D27" s="1"/>
      <c r="E27" s="173" t="s">
        <v>9</v>
      </c>
      <c r="F27" s="176"/>
      <c r="G27" s="177"/>
      <c r="H27" s="66">
        <f>SUM(H11:H26)</f>
        <v>0</v>
      </c>
      <c r="I27" s="67"/>
      <c r="J27" s="67"/>
      <c r="K27" s="66">
        <f>SUM(K11:K26)</f>
        <v>0</v>
      </c>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72"/>
      <c r="I30" s="172"/>
      <c r="J30" s="172"/>
      <c r="K30" s="6"/>
    </row>
    <row r="35" ht="28.5" customHeight="1"/>
  </sheetData>
  <mergeCells count="17">
    <mergeCell ref="H30:J30"/>
    <mergeCell ref="F8:F9"/>
    <mergeCell ref="G8:G9"/>
    <mergeCell ref="H8:H9"/>
    <mergeCell ref="I8:J8"/>
    <mergeCell ref="E27:G2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88"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Arkusz55">
    <pageSetUpPr fitToPage="1"/>
  </sheetPr>
  <dimension ref="A1:K28"/>
  <sheetViews>
    <sheetView zoomScaleNormal="100" workbookViewId="0">
      <selection activeCell="L10" sqref="L1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480</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c r="A11" s="2">
        <v>1</v>
      </c>
      <c r="B11" s="10" t="s">
        <v>469</v>
      </c>
      <c r="C11" s="9"/>
      <c r="D11" s="9"/>
      <c r="E11" s="8" t="s">
        <v>11</v>
      </c>
      <c r="F11" s="11">
        <v>5</v>
      </c>
      <c r="G11" s="4"/>
      <c r="H11" s="4">
        <f t="shared" ref="H11:H19" si="0">ROUND(F11*G11,2)</f>
        <v>0</v>
      </c>
      <c r="I11" s="2"/>
      <c r="J11" s="4">
        <f>+H11*I11%</f>
        <v>0</v>
      </c>
      <c r="K11" s="5">
        <f>ROUND(H11+J11,2)</f>
        <v>0</v>
      </c>
    </row>
    <row r="12" spans="1:11" ht="38.25">
      <c r="A12" s="2">
        <v>2</v>
      </c>
      <c r="B12" s="10" t="s">
        <v>470</v>
      </c>
      <c r="C12" s="9"/>
      <c r="D12" s="9"/>
      <c r="E12" s="8" t="s">
        <v>11</v>
      </c>
      <c r="F12" s="11">
        <v>3</v>
      </c>
      <c r="G12" s="4"/>
      <c r="H12" s="4">
        <f t="shared" si="0"/>
        <v>0</v>
      </c>
      <c r="I12" s="2"/>
      <c r="J12" s="4">
        <f t="shared" ref="J12:J19" si="1">+H12*I12%</f>
        <v>0</v>
      </c>
      <c r="K12" s="5">
        <f t="shared" ref="K12:K19" si="2">ROUND(H12+J12,2)</f>
        <v>0</v>
      </c>
    </row>
    <row r="13" spans="1:11" ht="25.5">
      <c r="A13" s="2">
        <v>3</v>
      </c>
      <c r="B13" s="10" t="s">
        <v>471</v>
      </c>
      <c r="C13" s="9"/>
      <c r="D13" s="9"/>
      <c r="E13" s="8" t="s">
        <v>11</v>
      </c>
      <c r="F13" s="11">
        <v>3</v>
      </c>
      <c r="G13" s="4"/>
      <c r="H13" s="4">
        <f t="shared" si="0"/>
        <v>0</v>
      </c>
      <c r="I13" s="2"/>
      <c r="J13" s="4">
        <f t="shared" si="1"/>
        <v>0</v>
      </c>
      <c r="K13" s="5">
        <f t="shared" si="2"/>
        <v>0</v>
      </c>
    </row>
    <row r="14" spans="1:11" ht="38.25">
      <c r="A14" s="2">
        <v>4</v>
      </c>
      <c r="B14" s="10" t="s">
        <v>472</v>
      </c>
      <c r="C14" s="9"/>
      <c r="D14" s="9"/>
      <c r="E14" s="8" t="s">
        <v>11</v>
      </c>
      <c r="F14" s="11">
        <v>2</v>
      </c>
      <c r="G14" s="4"/>
      <c r="H14" s="4">
        <f t="shared" si="0"/>
        <v>0</v>
      </c>
      <c r="I14" s="2"/>
      <c r="J14" s="4">
        <f t="shared" si="1"/>
        <v>0</v>
      </c>
      <c r="K14" s="5">
        <f t="shared" si="2"/>
        <v>0</v>
      </c>
    </row>
    <row r="15" spans="1:11" ht="38.25">
      <c r="A15" s="2">
        <v>5</v>
      </c>
      <c r="B15" s="10" t="s">
        <v>473</v>
      </c>
      <c r="C15" s="9"/>
      <c r="D15" s="9"/>
      <c r="E15" s="8" t="s">
        <v>11</v>
      </c>
      <c r="F15" s="11">
        <v>2</v>
      </c>
      <c r="G15" s="4"/>
      <c r="H15" s="4">
        <f t="shared" si="0"/>
        <v>0</v>
      </c>
      <c r="I15" s="2"/>
      <c r="J15" s="4">
        <f t="shared" si="1"/>
        <v>0</v>
      </c>
      <c r="K15" s="5">
        <f t="shared" si="2"/>
        <v>0</v>
      </c>
    </row>
    <row r="16" spans="1:11" ht="51">
      <c r="A16" s="2">
        <v>6</v>
      </c>
      <c r="B16" s="10" t="s">
        <v>474</v>
      </c>
      <c r="C16" s="9"/>
      <c r="D16" s="9"/>
      <c r="E16" s="8" t="s">
        <v>13</v>
      </c>
      <c r="F16" s="11">
        <v>6</v>
      </c>
      <c r="G16" s="4"/>
      <c r="H16" s="4">
        <f t="shared" si="0"/>
        <v>0</v>
      </c>
      <c r="I16" s="2"/>
      <c r="J16" s="4">
        <f t="shared" si="1"/>
        <v>0</v>
      </c>
      <c r="K16" s="5">
        <f t="shared" si="2"/>
        <v>0</v>
      </c>
    </row>
    <row r="17" spans="1:11" ht="51">
      <c r="A17" s="2">
        <v>7</v>
      </c>
      <c r="B17" s="10" t="s">
        <v>475</v>
      </c>
      <c r="C17" s="9"/>
      <c r="D17" s="9"/>
      <c r="E17" s="8" t="s">
        <v>13</v>
      </c>
      <c r="F17" s="11">
        <v>6</v>
      </c>
      <c r="G17" s="4"/>
      <c r="H17" s="4">
        <f t="shared" si="0"/>
        <v>0</v>
      </c>
      <c r="I17" s="2"/>
      <c r="J17" s="4">
        <f t="shared" si="1"/>
        <v>0</v>
      </c>
      <c r="K17" s="5">
        <f t="shared" si="2"/>
        <v>0</v>
      </c>
    </row>
    <row r="18" spans="1:11" ht="38.25">
      <c r="A18" s="2">
        <v>8</v>
      </c>
      <c r="B18" s="10" t="s">
        <v>476</v>
      </c>
      <c r="C18" s="9"/>
      <c r="D18" s="9"/>
      <c r="E18" s="8" t="s">
        <v>11</v>
      </c>
      <c r="F18" s="11">
        <v>5</v>
      </c>
      <c r="G18" s="4"/>
      <c r="H18" s="4">
        <f t="shared" si="0"/>
        <v>0</v>
      </c>
      <c r="I18" s="2"/>
      <c r="J18" s="4">
        <f t="shared" si="1"/>
        <v>0</v>
      </c>
      <c r="K18" s="5">
        <f t="shared" si="2"/>
        <v>0</v>
      </c>
    </row>
    <row r="19" spans="1:11" ht="25.5">
      <c r="A19" s="2">
        <v>9</v>
      </c>
      <c r="B19" s="10" t="s">
        <v>477</v>
      </c>
      <c r="C19" s="9"/>
      <c r="D19" s="9"/>
      <c r="E19" s="8" t="s">
        <v>11</v>
      </c>
      <c r="F19" s="11">
        <v>2</v>
      </c>
      <c r="G19" s="4"/>
      <c r="H19" s="4">
        <f t="shared" si="0"/>
        <v>0</v>
      </c>
      <c r="I19" s="2"/>
      <c r="J19" s="4">
        <f t="shared" si="1"/>
        <v>0</v>
      </c>
      <c r="K19" s="5">
        <f t="shared" si="2"/>
        <v>0</v>
      </c>
    </row>
    <row r="20" spans="1:11" ht="15" thickBot="1">
      <c r="A20" s="1"/>
      <c r="B20" s="1"/>
      <c r="C20" s="1"/>
      <c r="D20" s="1"/>
      <c r="E20" s="173" t="s">
        <v>9</v>
      </c>
      <c r="F20" s="176"/>
      <c r="G20" s="177"/>
      <c r="H20" s="66">
        <f>SUM(H11:H19)</f>
        <v>0</v>
      </c>
      <c r="I20" s="67"/>
      <c r="J20" s="67"/>
      <c r="K20" s="66">
        <f>SUM(K11:K19)</f>
        <v>0</v>
      </c>
    </row>
    <row r="21" spans="1:11" ht="38.25">
      <c r="A21" s="1"/>
      <c r="B21" s="26" t="s">
        <v>478</v>
      </c>
      <c r="C21" s="1"/>
      <c r="D21" s="1"/>
      <c r="E21" s="1"/>
      <c r="F21" s="1"/>
      <c r="G21" s="1"/>
      <c r="H21" s="1"/>
      <c r="I21" s="1"/>
      <c r="J21" s="1"/>
      <c r="K21" s="1"/>
    </row>
    <row r="22" spans="1:11">
      <c r="A22" s="1"/>
      <c r="B22" s="30"/>
      <c r="C22" s="1"/>
      <c r="D22" s="1"/>
      <c r="E22" s="1"/>
      <c r="F22" s="1"/>
      <c r="G22" s="1"/>
      <c r="H22" s="1"/>
      <c r="I22" s="1"/>
      <c r="J22" s="1"/>
      <c r="K22" s="1"/>
    </row>
    <row r="23" spans="1:11">
      <c r="A23" s="1"/>
      <c r="B23" s="1"/>
      <c r="C23" s="1"/>
      <c r="D23" s="1"/>
      <c r="E23" s="1"/>
      <c r="F23" s="1"/>
      <c r="G23" s="1"/>
      <c r="H23" s="172"/>
      <c r="I23" s="172"/>
      <c r="J23" s="172"/>
      <c r="K23" s="6"/>
    </row>
    <row r="25" spans="1:11">
      <c r="B25" s="72"/>
      <c r="C25" s="72"/>
      <c r="D25" s="72"/>
      <c r="E25" s="72"/>
      <c r="F25" s="72"/>
    </row>
    <row r="28" spans="1:11" ht="33" customHeight="1"/>
  </sheetData>
  <mergeCells count="17">
    <mergeCell ref="A1:K1"/>
    <mergeCell ref="A2:K2"/>
    <mergeCell ref="A3:K3"/>
    <mergeCell ref="A5:K5"/>
    <mergeCell ref="K8:K9"/>
    <mergeCell ref="A6:K6"/>
    <mergeCell ref="A8:A9"/>
    <mergeCell ref="B8:B9"/>
    <mergeCell ref="C8:C9"/>
    <mergeCell ref="D8:D9"/>
    <mergeCell ref="H23:J23"/>
    <mergeCell ref="F8:F9"/>
    <mergeCell ref="G8:G9"/>
    <mergeCell ref="H8:H9"/>
    <mergeCell ref="I8:J8"/>
    <mergeCell ref="E20:G20"/>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Arkusz56">
    <pageSetUpPr fitToPage="1"/>
  </sheetPr>
  <dimension ref="A1:K26"/>
  <sheetViews>
    <sheetView workbookViewId="0">
      <selection activeCell="M9" sqref="M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488</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8.25">
      <c r="A11" s="2">
        <v>1</v>
      </c>
      <c r="B11" s="10" t="s">
        <v>482</v>
      </c>
      <c r="C11" s="9"/>
      <c r="D11" s="9"/>
      <c r="E11" s="8" t="s">
        <v>11</v>
      </c>
      <c r="F11" s="11">
        <v>1200</v>
      </c>
      <c r="G11" s="4"/>
      <c r="H11" s="4">
        <f t="shared" ref="H11:H17" si="0">ROUND(F11*G11,2)</f>
        <v>0</v>
      </c>
      <c r="I11" s="2"/>
      <c r="J11" s="4">
        <f>+H11*I11%</f>
        <v>0</v>
      </c>
      <c r="K11" s="5">
        <f>ROUND(H11+J11,2)</f>
        <v>0</v>
      </c>
    </row>
    <row r="12" spans="1:11" ht="63.75">
      <c r="A12" s="2">
        <v>2</v>
      </c>
      <c r="B12" s="10" t="s">
        <v>481</v>
      </c>
      <c r="C12" s="9"/>
      <c r="D12" s="9"/>
      <c r="E12" s="8" t="s">
        <v>11</v>
      </c>
      <c r="F12" s="11">
        <v>100</v>
      </c>
      <c r="G12" s="4"/>
      <c r="H12" s="4">
        <f t="shared" si="0"/>
        <v>0</v>
      </c>
      <c r="I12" s="2"/>
      <c r="J12" s="4">
        <f t="shared" ref="J12:J17" si="1">+H12*I12%</f>
        <v>0</v>
      </c>
      <c r="K12" s="5">
        <f t="shared" ref="K12:K17" si="2">ROUND(H12+J12,2)</f>
        <v>0</v>
      </c>
    </row>
    <row r="13" spans="1:11" ht="63.75">
      <c r="A13" s="2">
        <v>3</v>
      </c>
      <c r="B13" s="10" t="s">
        <v>483</v>
      </c>
      <c r="C13" s="9"/>
      <c r="D13" s="9"/>
      <c r="E13" s="8" t="s">
        <v>11</v>
      </c>
      <c r="F13" s="11">
        <v>50</v>
      </c>
      <c r="G13" s="4"/>
      <c r="H13" s="4">
        <f t="shared" si="0"/>
        <v>0</v>
      </c>
      <c r="I13" s="2"/>
      <c r="J13" s="4">
        <f t="shared" si="1"/>
        <v>0</v>
      </c>
      <c r="K13" s="5">
        <f t="shared" si="2"/>
        <v>0</v>
      </c>
    </row>
    <row r="14" spans="1:11" ht="38.25">
      <c r="A14" s="2">
        <v>4</v>
      </c>
      <c r="B14" s="10" t="s">
        <v>484</v>
      </c>
      <c r="C14" s="9"/>
      <c r="D14" s="9"/>
      <c r="E14" s="8" t="s">
        <v>11</v>
      </c>
      <c r="F14" s="11">
        <v>30</v>
      </c>
      <c r="G14" s="4"/>
      <c r="H14" s="4">
        <f t="shared" si="0"/>
        <v>0</v>
      </c>
      <c r="I14" s="2"/>
      <c r="J14" s="4">
        <f t="shared" si="1"/>
        <v>0</v>
      </c>
      <c r="K14" s="5">
        <f t="shared" si="2"/>
        <v>0</v>
      </c>
    </row>
    <row r="15" spans="1:11" ht="76.5">
      <c r="A15" s="2">
        <v>5</v>
      </c>
      <c r="B15" s="10" t="s">
        <v>485</v>
      </c>
      <c r="C15" s="9"/>
      <c r="D15" s="9"/>
      <c r="E15" s="8" t="s">
        <v>11</v>
      </c>
      <c r="F15" s="11">
        <v>200</v>
      </c>
      <c r="G15" s="4"/>
      <c r="H15" s="4">
        <f t="shared" si="0"/>
        <v>0</v>
      </c>
      <c r="I15" s="2"/>
      <c r="J15" s="4">
        <f t="shared" si="1"/>
        <v>0</v>
      </c>
      <c r="K15" s="5">
        <f t="shared" si="2"/>
        <v>0</v>
      </c>
    </row>
    <row r="16" spans="1:11">
      <c r="A16" s="2">
        <v>6</v>
      </c>
      <c r="B16" s="10" t="s">
        <v>486</v>
      </c>
      <c r="C16" s="9"/>
      <c r="D16" s="9"/>
      <c r="E16" s="8" t="s">
        <v>11</v>
      </c>
      <c r="F16" s="11">
        <v>30</v>
      </c>
      <c r="G16" s="4"/>
      <c r="H16" s="4">
        <f t="shared" si="0"/>
        <v>0</v>
      </c>
      <c r="I16" s="2"/>
      <c r="J16" s="4">
        <f t="shared" si="1"/>
        <v>0</v>
      </c>
      <c r="K16" s="5">
        <f t="shared" si="2"/>
        <v>0</v>
      </c>
    </row>
    <row r="17" spans="1:11" ht="25.5">
      <c r="A17" s="2">
        <v>7</v>
      </c>
      <c r="B17" s="10" t="s">
        <v>487</v>
      </c>
      <c r="C17" s="9"/>
      <c r="D17" s="9"/>
      <c r="E17" s="8" t="s">
        <v>11</v>
      </c>
      <c r="F17" s="11">
        <v>200</v>
      </c>
      <c r="G17" s="4"/>
      <c r="H17" s="4">
        <f t="shared" si="0"/>
        <v>0</v>
      </c>
      <c r="I17" s="2"/>
      <c r="J17" s="4">
        <f t="shared" si="1"/>
        <v>0</v>
      </c>
      <c r="K17" s="5">
        <f t="shared" si="2"/>
        <v>0</v>
      </c>
    </row>
    <row r="18" spans="1:11" ht="15" thickBot="1">
      <c r="A18" s="1"/>
      <c r="B18" s="1"/>
      <c r="C18" s="1"/>
      <c r="D18" s="1"/>
      <c r="E18" s="173" t="s">
        <v>9</v>
      </c>
      <c r="F18" s="176"/>
      <c r="G18" s="177"/>
      <c r="H18" s="66">
        <f>SUM(H11:H17)</f>
        <v>0</v>
      </c>
      <c r="I18" s="67"/>
      <c r="J18" s="67"/>
      <c r="K18" s="66">
        <f>SUM(K11:K17)</f>
        <v>0</v>
      </c>
    </row>
    <row r="19" spans="1:11">
      <c r="A19" s="1"/>
      <c r="B19" s="26"/>
      <c r="C19" s="1"/>
      <c r="D19" s="1"/>
      <c r="E19" s="1"/>
      <c r="F19" s="1"/>
      <c r="G19" s="1"/>
      <c r="H19" s="1"/>
      <c r="I19" s="1"/>
      <c r="J19" s="1"/>
      <c r="K19" s="1"/>
    </row>
    <row r="20" spans="1:11">
      <c r="A20" s="1"/>
      <c r="B20" s="30"/>
      <c r="C20" s="1"/>
      <c r="D20" s="1"/>
      <c r="E20" s="1"/>
      <c r="F20" s="1"/>
      <c r="G20" s="1"/>
      <c r="H20" s="1"/>
      <c r="I20" s="1"/>
      <c r="J20" s="1"/>
      <c r="K20" s="1"/>
    </row>
    <row r="21" spans="1:11">
      <c r="A21" s="1"/>
      <c r="B21" s="1"/>
      <c r="C21" s="1"/>
      <c r="D21" s="1"/>
      <c r="E21" s="1"/>
      <c r="F21" s="1"/>
      <c r="G21" s="1"/>
      <c r="H21" s="172"/>
      <c r="I21" s="172"/>
      <c r="J21" s="172"/>
      <c r="K21" s="6"/>
    </row>
    <row r="26" spans="1:11" ht="33" customHeight="1"/>
  </sheetData>
  <mergeCells count="17">
    <mergeCell ref="A1:K1"/>
    <mergeCell ref="A2:K2"/>
    <mergeCell ref="A3:K3"/>
    <mergeCell ref="A5:K5"/>
    <mergeCell ref="K8:K9"/>
    <mergeCell ref="A6:K6"/>
    <mergeCell ref="A8:A9"/>
    <mergeCell ref="B8:B9"/>
    <mergeCell ref="C8:C9"/>
    <mergeCell ref="D8:D9"/>
    <mergeCell ref="H21:J21"/>
    <mergeCell ref="F8:F9"/>
    <mergeCell ref="G8:G9"/>
    <mergeCell ref="H8:H9"/>
    <mergeCell ref="I8:J8"/>
    <mergeCell ref="E18:G18"/>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Arkusz57">
    <pageSetUpPr fitToPage="1"/>
  </sheetPr>
  <dimension ref="A1:K36"/>
  <sheetViews>
    <sheetView topLeftCell="A18" workbookViewId="0">
      <selection activeCell="A19" sqref="A19:B2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1" bestFit="1" customWidth="1"/>
    <col min="11" max="11" width="11"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499</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32" customHeight="1">
      <c r="A11" s="2">
        <v>1</v>
      </c>
      <c r="B11" s="10" t="s">
        <v>489</v>
      </c>
      <c r="C11" s="9"/>
      <c r="D11" s="9"/>
      <c r="E11" s="8" t="s">
        <v>11</v>
      </c>
      <c r="F11" s="11">
        <v>15</v>
      </c>
      <c r="G11" s="4"/>
      <c r="H11" s="4">
        <f t="shared" ref="H11:H21" si="0">ROUND(F11*G11,2)</f>
        <v>0</v>
      </c>
      <c r="I11" s="2"/>
      <c r="J11" s="4">
        <f>+H11*I11%</f>
        <v>0</v>
      </c>
      <c r="K11" s="5">
        <f>ROUND(H11+J11,2)</f>
        <v>0</v>
      </c>
    </row>
    <row r="12" spans="1:11" ht="134.25" customHeight="1">
      <c r="A12" s="2">
        <v>2</v>
      </c>
      <c r="B12" s="10" t="s">
        <v>490</v>
      </c>
      <c r="C12" s="9"/>
      <c r="D12" s="9"/>
      <c r="E12" s="8" t="s">
        <v>11</v>
      </c>
      <c r="F12" s="11">
        <v>15</v>
      </c>
      <c r="G12" s="4"/>
      <c r="H12" s="4">
        <f t="shared" si="0"/>
        <v>0</v>
      </c>
      <c r="I12" s="2"/>
      <c r="J12" s="4">
        <f t="shared" ref="J12:J21" si="1">+H12*I12%</f>
        <v>0</v>
      </c>
      <c r="K12" s="5">
        <f t="shared" ref="K12:K21" si="2">ROUND(H12+J12,2)</f>
        <v>0</v>
      </c>
    </row>
    <row r="13" spans="1:11" ht="42" customHeight="1">
      <c r="A13" s="2">
        <v>3</v>
      </c>
      <c r="B13" s="10" t="s">
        <v>491</v>
      </c>
      <c r="C13" s="9"/>
      <c r="D13" s="9"/>
      <c r="E13" s="8" t="s">
        <v>11</v>
      </c>
      <c r="F13" s="11">
        <v>1</v>
      </c>
      <c r="G13" s="4"/>
      <c r="H13" s="4">
        <f t="shared" si="0"/>
        <v>0</v>
      </c>
      <c r="I13" s="2"/>
      <c r="J13" s="4">
        <f t="shared" si="1"/>
        <v>0</v>
      </c>
      <c r="K13" s="5">
        <f t="shared" si="2"/>
        <v>0</v>
      </c>
    </row>
    <row r="14" spans="1:11" ht="43.5" customHeight="1">
      <c r="A14" s="2">
        <v>4</v>
      </c>
      <c r="B14" s="10" t="s">
        <v>492</v>
      </c>
      <c r="C14" s="9"/>
      <c r="D14" s="9"/>
      <c r="E14" s="8" t="s">
        <v>11</v>
      </c>
      <c r="F14" s="11">
        <v>1</v>
      </c>
      <c r="G14" s="4"/>
      <c r="H14" s="4">
        <f t="shared" si="0"/>
        <v>0</v>
      </c>
      <c r="I14" s="2"/>
      <c r="J14" s="4">
        <f t="shared" si="1"/>
        <v>0</v>
      </c>
      <c r="K14" s="5">
        <f t="shared" si="2"/>
        <v>0</v>
      </c>
    </row>
    <row r="15" spans="1:11" ht="171.75" customHeight="1">
      <c r="A15" s="2">
        <v>5</v>
      </c>
      <c r="B15" s="10" t="s">
        <v>493</v>
      </c>
      <c r="C15" s="9"/>
      <c r="D15" s="9"/>
      <c r="E15" s="8" t="s">
        <v>11</v>
      </c>
      <c r="F15" s="11">
        <v>2</v>
      </c>
      <c r="G15" s="4"/>
      <c r="H15" s="4">
        <f t="shared" si="0"/>
        <v>0</v>
      </c>
      <c r="I15" s="2"/>
      <c r="J15" s="4">
        <f t="shared" si="1"/>
        <v>0</v>
      </c>
      <c r="K15" s="5">
        <f t="shared" si="2"/>
        <v>0</v>
      </c>
    </row>
    <row r="16" spans="1:11" ht="93.75" customHeight="1">
      <c r="A16" s="2">
        <v>6</v>
      </c>
      <c r="B16" s="10" t="s">
        <v>494</v>
      </c>
      <c r="C16" s="9"/>
      <c r="D16" s="9"/>
      <c r="E16" s="8" t="s">
        <v>11</v>
      </c>
      <c r="F16" s="11">
        <v>2</v>
      </c>
      <c r="G16" s="4"/>
      <c r="H16" s="4">
        <f t="shared" si="0"/>
        <v>0</v>
      </c>
      <c r="I16" s="2"/>
      <c r="J16" s="4">
        <f t="shared" si="1"/>
        <v>0</v>
      </c>
      <c r="K16" s="5">
        <f t="shared" si="2"/>
        <v>0</v>
      </c>
    </row>
    <row r="17" spans="1:11" ht="54.75" customHeight="1">
      <c r="A17" s="2">
        <v>7</v>
      </c>
      <c r="B17" s="10" t="s">
        <v>495</v>
      </c>
      <c r="C17" s="9"/>
      <c r="D17" s="9"/>
      <c r="E17" s="8" t="s">
        <v>11</v>
      </c>
      <c r="F17" s="11">
        <v>4</v>
      </c>
      <c r="G17" s="4"/>
      <c r="H17" s="4">
        <f t="shared" si="0"/>
        <v>0</v>
      </c>
      <c r="I17" s="2"/>
      <c r="J17" s="4">
        <f t="shared" si="1"/>
        <v>0</v>
      </c>
      <c r="K17" s="5">
        <f t="shared" si="2"/>
        <v>0</v>
      </c>
    </row>
    <row r="18" spans="1:11" ht="92.25" customHeight="1">
      <c r="A18" s="2">
        <v>8</v>
      </c>
      <c r="B18" s="10" t="s">
        <v>496</v>
      </c>
      <c r="C18" s="9"/>
      <c r="D18" s="9"/>
      <c r="E18" s="8" t="s">
        <v>11</v>
      </c>
      <c r="F18" s="11">
        <v>4</v>
      </c>
      <c r="G18" s="4"/>
      <c r="H18" s="4">
        <f t="shared" si="0"/>
        <v>0</v>
      </c>
      <c r="I18" s="2"/>
      <c r="J18" s="4">
        <f t="shared" si="1"/>
        <v>0</v>
      </c>
      <c r="K18" s="5">
        <f t="shared" si="2"/>
        <v>0</v>
      </c>
    </row>
    <row r="19" spans="1:11" ht="43.5" customHeight="1">
      <c r="A19" s="2">
        <v>9</v>
      </c>
      <c r="B19" s="10" t="s">
        <v>497</v>
      </c>
      <c r="C19" s="9"/>
      <c r="D19" s="9"/>
      <c r="E19" s="8" t="s">
        <v>11</v>
      </c>
      <c r="F19" s="11">
        <v>24</v>
      </c>
      <c r="G19" s="4"/>
      <c r="H19" s="4">
        <f t="shared" si="0"/>
        <v>0</v>
      </c>
      <c r="I19" s="2"/>
      <c r="J19" s="4">
        <f t="shared" si="1"/>
        <v>0</v>
      </c>
      <c r="K19" s="5">
        <f t="shared" si="2"/>
        <v>0</v>
      </c>
    </row>
    <row r="20" spans="1:11" ht="108" customHeight="1">
      <c r="A20" s="2">
        <v>10</v>
      </c>
      <c r="B20" s="10" t="s">
        <v>498</v>
      </c>
      <c r="C20" s="9"/>
      <c r="D20" s="9"/>
      <c r="E20" s="8" t="s">
        <v>13</v>
      </c>
      <c r="F20" s="11">
        <v>5</v>
      </c>
      <c r="G20" s="4"/>
      <c r="H20" s="4">
        <f t="shared" si="0"/>
        <v>0</v>
      </c>
      <c r="I20" s="2"/>
      <c r="J20" s="4">
        <f t="shared" si="1"/>
        <v>0</v>
      </c>
      <c r="K20" s="5">
        <f t="shared" si="2"/>
        <v>0</v>
      </c>
    </row>
    <row r="21" spans="1:11" ht="57.75" customHeight="1">
      <c r="A21" s="2">
        <v>11</v>
      </c>
      <c r="B21" s="10" t="s">
        <v>577</v>
      </c>
      <c r="C21" s="9"/>
      <c r="D21" s="9"/>
      <c r="E21" s="8" t="s">
        <v>11</v>
      </c>
      <c r="F21" s="11">
        <v>1</v>
      </c>
      <c r="G21" s="4"/>
      <c r="H21" s="4">
        <f t="shared" si="0"/>
        <v>0</v>
      </c>
      <c r="I21" s="2"/>
      <c r="J21" s="4">
        <f t="shared" si="1"/>
        <v>0</v>
      </c>
      <c r="K21" s="5">
        <f t="shared" si="2"/>
        <v>0</v>
      </c>
    </row>
    <row r="22" spans="1:11" ht="30.75" customHeight="1">
      <c r="A22" s="2">
        <v>12</v>
      </c>
      <c r="B22" s="10" t="s">
        <v>578</v>
      </c>
      <c r="C22" s="9"/>
      <c r="D22" s="9"/>
      <c r="E22" s="8" t="s">
        <v>11</v>
      </c>
      <c r="F22" s="11">
        <v>2</v>
      </c>
      <c r="G22" s="4"/>
      <c r="H22" s="4">
        <f t="shared" ref="H22:H27" si="3">ROUND(F22*G22,2)</f>
        <v>0</v>
      </c>
      <c r="I22" s="2"/>
      <c r="J22" s="4">
        <f t="shared" ref="J22:J27" si="4">+H22*I22%</f>
        <v>0</v>
      </c>
      <c r="K22" s="5">
        <f t="shared" ref="K22:K27" si="5">ROUND(H22+J22,2)</f>
        <v>0</v>
      </c>
    </row>
    <row r="23" spans="1:11" ht="40.5">
      <c r="A23" s="2">
        <v>13</v>
      </c>
      <c r="B23" s="10" t="s">
        <v>583</v>
      </c>
      <c r="C23" s="9"/>
      <c r="D23" s="9"/>
      <c r="E23" s="8" t="s">
        <v>11</v>
      </c>
      <c r="F23" s="11">
        <v>1</v>
      </c>
      <c r="G23" s="4"/>
      <c r="H23" s="4">
        <f t="shared" si="3"/>
        <v>0</v>
      </c>
      <c r="I23" s="2"/>
      <c r="J23" s="4">
        <f t="shared" si="4"/>
        <v>0</v>
      </c>
      <c r="K23" s="5">
        <f t="shared" si="5"/>
        <v>0</v>
      </c>
    </row>
    <row r="24" spans="1:11" ht="51">
      <c r="A24" s="2">
        <v>14</v>
      </c>
      <c r="B24" s="10" t="s">
        <v>579</v>
      </c>
      <c r="C24" s="9"/>
      <c r="D24" s="9"/>
      <c r="E24" s="8" t="s">
        <v>11</v>
      </c>
      <c r="F24" s="11">
        <v>2</v>
      </c>
      <c r="G24" s="4"/>
      <c r="H24" s="4">
        <f t="shared" si="3"/>
        <v>0</v>
      </c>
      <c r="I24" s="2"/>
      <c r="J24" s="4">
        <f t="shared" si="4"/>
        <v>0</v>
      </c>
      <c r="K24" s="5">
        <f t="shared" si="5"/>
        <v>0</v>
      </c>
    </row>
    <row r="25" spans="1:11" ht="51">
      <c r="A25" s="2">
        <v>15</v>
      </c>
      <c r="B25" s="10" t="s">
        <v>580</v>
      </c>
      <c r="C25" s="9"/>
      <c r="D25" s="9"/>
      <c r="E25" s="8" t="s">
        <v>13</v>
      </c>
      <c r="F25" s="11">
        <v>2</v>
      </c>
      <c r="G25" s="4"/>
      <c r="H25" s="4">
        <f t="shared" si="3"/>
        <v>0</v>
      </c>
      <c r="I25" s="2"/>
      <c r="J25" s="4">
        <f t="shared" si="4"/>
        <v>0</v>
      </c>
      <c r="K25" s="5">
        <f t="shared" si="5"/>
        <v>0</v>
      </c>
    </row>
    <row r="26" spans="1:11" ht="63.75">
      <c r="A26" s="2">
        <v>16</v>
      </c>
      <c r="B26" s="10" t="s">
        <v>581</v>
      </c>
      <c r="C26" s="9"/>
      <c r="D26" s="9"/>
      <c r="E26" s="8" t="s">
        <v>13</v>
      </c>
      <c r="F26" s="11">
        <v>2</v>
      </c>
      <c r="G26" s="4"/>
      <c r="H26" s="4">
        <f t="shared" si="3"/>
        <v>0</v>
      </c>
      <c r="I26" s="2"/>
      <c r="J26" s="4">
        <f t="shared" si="4"/>
        <v>0</v>
      </c>
      <c r="K26" s="5">
        <f t="shared" si="5"/>
        <v>0</v>
      </c>
    </row>
    <row r="27" spans="1:11" ht="38.25">
      <c r="A27" s="2">
        <v>17</v>
      </c>
      <c r="B27" s="10" t="s">
        <v>582</v>
      </c>
      <c r="C27" s="9"/>
      <c r="D27" s="9"/>
      <c r="E27" s="8" t="s">
        <v>13</v>
      </c>
      <c r="F27" s="11">
        <v>2</v>
      </c>
      <c r="G27" s="4"/>
      <c r="H27" s="4">
        <f t="shared" si="3"/>
        <v>0</v>
      </c>
      <c r="I27" s="2"/>
      <c r="J27" s="4">
        <f t="shared" si="4"/>
        <v>0</v>
      </c>
      <c r="K27" s="5">
        <f t="shared" si="5"/>
        <v>0</v>
      </c>
    </row>
    <row r="28" spans="1:11" ht="15" thickBot="1">
      <c r="A28" s="1"/>
      <c r="B28" s="1"/>
      <c r="C28" s="1"/>
      <c r="D28" s="1"/>
      <c r="E28" s="173" t="s">
        <v>9</v>
      </c>
      <c r="F28" s="176"/>
      <c r="G28" s="177"/>
      <c r="H28" s="66">
        <f>SUM(H11:H27)</f>
        <v>0</v>
      </c>
      <c r="I28" s="67"/>
      <c r="J28" s="67"/>
      <c r="K28" s="66">
        <f>SUM(K11:K27)</f>
        <v>0</v>
      </c>
    </row>
    <row r="29" spans="1:11">
      <c r="A29" s="1"/>
      <c r="B29" s="26"/>
      <c r="C29" s="1"/>
      <c r="D29" s="1"/>
      <c r="E29" s="1"/>
      <c r="F29" s="1"/>
      <c r="G29" s="1"/>
      <c r="H29" s="1"/>
      <c r="I29" s="1"/>
      <c r="J29" s="1"/>
      <c r="K29" s="1"/>
    </row>
    <row r="30" spans="1:11">
      <c r="A30" s="1"/>
      <c r="B30" s="30"/>
      <c r="C30" s="1"/>
      <c r="D30" s="1"/>
      <c r="E30" s="1"/>
      <c r="F30" s="1"/>
      <c r="G30" s="1"/>
      <c r="H30" s="1"/>
      <c r="I30" s="1"/>
      <c r="J30" s="1"/>
      <c r="K30" s="1"/>
    </row>
    <row r="31" spans="1:11">
      <c r="A31" s="1"/>
      <c r="B31" s="1"/>
      <c r="C31" s="1"/>
      <c r="D31" s="1"/>
      <c r="E31" s="1"/>
      <c r="F31" s="1"/>
      <c r="G31" s="1"/>
      <c r="H31" s="172"/>
      <c r="I31" s="172"/>
      <c r="J31" s="172"/>
      <c r="K31" s="6"/>
    </row>
    <row r="36" ht="33" customHeight="1"/>
  </sheetData>
  <mergeCells count="17">
    <mergeCell ref="A1:K1"/>
    <mergeCell ref="A2:K2"/>
    <mergeCell ref="A3:K3"/>
    <mergeCell ref="A5:K5"/>
    <mergeCell ref="K8:K9"/>
    <mergeCell ref="A6:K6"/>
    <mergeCell ref="A8:A9"/>
    <mergeCell ref="B8:B9"/>
    <mergeCell ref="C8:C9"/>
    <mergeCell ref="D8:D9"/>
    <mergeCell ref="H31:J31"/>
    <mergeCell ref="F8:F9"/>
    <mergeCell ref="G8:G9"/>
    <mergeCell ref="H8:H9"/>
    <mergeCell ref="I8:J8"/>
    <mergeCell ref="E28:G28"/>
    <mergeCell ref="E8:E9"/>
  </mergeCells>
  <pageMargins left="0.70866141732283472" right="0.70866141732283472" top="0.74803149606299213" bottom="0.74803149606299213" header="0.31496062992125984" footer="0.31496062992125984"/>
  <pageSetup paperSize="9" scale="90" fitToHeight="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Arkusz58">
    <pageSetUpPr fitToPage="1"/>
  </sheetPr>
  <dimension ref="A1:K22"/>
  <sheetViews>
    <sheetView zoomScaleNormal="100" workbookViewId="0">
      <selection activeCell="M10" sqref="M10"/>
    </sheetView>
  </sheetViews>
  <sheetFormatPr defaultRowHeight="14.25"/>
  <cols>
    <col min="1" max="1" width="6.25" customWidth="1"/>
    <col min="2" max="2" width="52.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502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88">
      <c r="A11" s="2">
        <v>1</v>
      </c>
      <c r="B11" s="34" t="s">
        <v>718</v>
      </c>
      <c r="C11" s="9"/>
      <c r="D11" s="9"/>
      <c r="E11" s="8" t="s">
        <v>11</v>
      </c>
      <c r="F11" s="11">
        <v>450</v>
      </c>
      <c r="G11" s="4"/>
      <c r="H11" s="4">
        <f t="shared" ref="H11:H12" si="0">ROUND(F11*G11,2)</f>
        <v>0</v>
      </c>
      <c r="I11" s="2"/>
      <c r="J11" s="4">
        <f>+H11*I11%</f>
        <v>0</v>
      </c>
      <c r="K11" s="5">
        <f>ROUND(H11+J11,2)</f>
        <v>0</v>
      </c>
    </row>
    <row r="12" spans="1:11" ht="153">
      <c r="A12" s="2">
        <v>2</v>
      </c>
      <c r="B12" s="10" t="s">
        <v>751</v>
      </c>
      <c r="C12" s="9"/>
      <c r="D12" s="9"/>
      <c r="E12" s="8" t="s">
        <v>11</v>
      </c>
      <c r="F12" s="11">
        <v>15</v>
      </c>
      <c r="G12" s="4"/>
      <c r="H12" s="4">
        <f t="shared" si="0"/>
        <v>0</v>
      </c>
      <c r="I12" s="2"/>
      <c r="J12" s="4">
        <f t="shared" ref="J12" si="1">+H12*I12%</f>
        <v>0</v>
      </c>
      <c r="K12" s="5">
        <f t="shared" ref="K12" si="2">ROUND(H12+J12,2)</f>
        <v>0</v>
      </c>
    </row>
    <row r="13" spans="1:11" ht="395.25">
      <c r="A13" s="2">
        <v>3</v>
      </c>
      <c r="B13" s="137" t="s">
        <v>752</v>
      </c>
      <c r="C13" s="9"/>
      <c r="D13" s="9"/>
      <c r="E13" s="125" t="s">
        <v>11</v>
      </c>
      <c r="F13" s="126">
        <v>50</v>
      </c>
      <c r="G13" s="127"/>
      <c r="H13" s="127">
        <f>ROUND(F13*G13,2)</f>
        <v>0</v>
      </c>
      <c r="I13" s="128"/>
      <c r="J13" s="127">
        <f>H13*I13%</f>
        <v>0</v>
      </c>
      <c r="K13" s="129">
        <f>ROUND(H13+J13,2)</f>
        <v>0</v>
      </c>
    </row>
    <row r="14" spans="1:11" ht="15" thickBot="1">
      <c r="A14" s="1"/>
      <c r="B14" s="1"/>
      <c r="C14" s="1"/>
      <c r="D14" s="1"/>
      <c r="E14" s="173" t="s">
        <v>9</v>
      </c>
      <c r="F14" s="176"/>
      <c r="G14" s="177"/>
      <c r="H14" s="66">
        <f>SUM(H11:H12)</f>
        <v>0</v>
      </c>
      <c r="I14" s="67"/>
      <c r="J14" s="67"/>
      <c r="K14" s="66">
        <f>SUM(K11:K12)</f>
        <v>0</v>
      </c>
    </row>
    <row r="15" spans="1:11">
      <c r="A15" s="1"/>
      <c r="B15" s="26"/>
      <c r="C15" s="1"/>
      <c r="D15" s="1"/>
      <c r="E15" s="1"/>
      <c r="F15" s="1"/>
      <c r="G15" s="1"/>
      <c r="H15" s="1"/>
      <c r="I15" s="1"/>
      <c r="J15" s="1"/>
      <c r="K15" s="1"/>
    </row>
    <row r="16" spans="1:11">
      <c r="A16" s="1"/>
      <c r="B16" s="30"/>
      <c r="C16" s="1"/>
      <c r="D16" s="1"/>
      <c r="E16" s="1"/>
      <c r="F16" s="1"/>
      <c r="G16" s="1"/>
      <c r="H16" s="1"/>
      <c r="I16" s="1"/>
      <c r="J16" s="1"/>
      <c r="K16" s="1"/>
    </row>
    <row r="17" spans="1:11">
      <c r="A17" s="1"/>
      <c r="B17" s="1"/>
      <c r="C17" s="1"/>
      <c r="D17" s="1"/>
      <c r="E17" s="1"/>
      <c r="F17" s="1"/>
      <c r="G17" s="1"/>
      <c r="H17" s="172"/>
      <c r="I17" s="172"/>
      <c r="J17" s="172"/>
      <c r="K17" s="6"/>
    </row>
    <row r="22" spans="1:11" ht="31.5" customHeight="1"/>
  </sheetData>
  <mergeCells count="17">
    <mergeCell ref="A1:K1"/>
    <mergeCell ref="A2:K2"/>
    <mergeCell ref="A3:K3"/>
    <mergeCell ref="A5:K5"/>
    <mergeCell ref="K8:K9"/>
    <mergeCell ref="A6:K6"/>
    <mergeCell ref="A8:A9"/>
    <mergeCell ref="B8:B9"/>
    <mergeCell ref="C8:C9"/>
    <mergeCell ref="D8:D9"/>
    <mergeCell ref="H17:J17"/>
    <mergeCell ref="F8:F9"/>
    <mergeCell ref="G8:G9"/>
    <mergeCell ref="H8:H9"/>
    <mergeCell ref="I8:J8"/>
    <mergeCell ref="E14:G14"/>
    <mergeCell ref="E8:E9"/>
  </mergeCells>
  <pageMargins left="0.70866141732283472" right="0.70866141732283472" top="0.74803149606299213" bottom="0.74803149606299213" header="0.31496062992125984" footer="0.31496062992125984"/>
  <pageSetup paperSize="9" scale="82" fitToHeight="0" orientation="landscape" r:id="rId1"/>
  <rowBreaks count="1" manualBreakCount="1">
    <brk id="11" max="1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Arkusz59">
    <pageSetUpPr fitToPage="1"/>
  </sheetPr>
  <dimension ref="A1:K22"/>
  <sheetViews>
    <sheetView workbookViewId="0">
      <selection activeCell="B13" sqref="B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504</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05" customHeight="1">
      <c r="A11" s="2">
        <v>1</v>
      </c>
      <c r="B11" s="10" t="s">
        <v>500</v>
      </c>
      <c r="C11" s="9"/>
      <c r="D11" s="9"/>
      <c r="E11" s="8" t="s">
        <v>11</v>
      </c>
      <c r="F11" s="11">
        <v>3000</v>
      </c>
      <c r="G11" s="4"/>
      <c r="H11" s="4">
        <f t="shared" ref="H11:H13" si="0">ROUND(F11*G11,2)</f>
        <v>0</v>
      </c>
      <c r="I11" s="2"/>
      <c r="J11" s="4">
        <f>+H11*I11%</f>
        <v>0</v>
      </c>
      <c r="K11" s="5">
        <f>ROUND(H11+J11,2)</f>
        <v>0</v>
      </c>
    </row>
    <row r="12" spans="1:11" ht="87" customHeight="1">
      <c r="A12" s="2">
        <v>2</v>
      </c>
      <c r="B12" s="10" t="s">
        <v>503</v>
      </c>
      <c r="C12" s="9"/>
      <c r="D12" s="9"/>
      <c r="E12" s="8" t="s">
        <v>11</v>
      </c>
      <c r="F12" s="11">
        <v>6000</v>
      </c>
      <c r="G12" s="4"/>
      <c r="H12" s="4">
        <f t="shared" si="0"/>
        <v>0</v>
      </c>
      <c r="I12" s="2"/>
      <c r="J12" s="4">
        <f t="shared" ref="J12:J13" si="1">+H12*I12%</f>
        <v>0</v>
      </c>
      <c r="K12" s="5">
        <f t="shared" ref="K12:K13" si="2">ROUND(H12+J12,2)</f>
        <v>0</v>
      </c>
    </row>
    <row r="13" spans="1:11" ht="165.75">
      <c r="A13" s="2">
        <v>3</v>
      </c>
      <c r="B13" s="10" t="s">
        <v>501</v>
      </c>
      <c r="C13" s="9"/>
      <c r="D13" s="9"/>
      <c r="E13" s="8" t="s">
        <v>11</v>
      </c>
      <c r="F13" s="11">
        <v>4000</v>
      </c>
      <c r="G13" s="4"/>
      <c r="H13" s="4">
        <f t="shared" si="0"/>
        <v>0</v>
      </c>
      <c r="I13" s="2"/>
      <c r="J13" s="4">
        <f t="shared" si="1"/>
        <v>0</v>
      </c>
      <c r="K13" s="5">
        <f t="shared" si="2"/>
        <v>0</v>
      </c>
    </row>
    <row r="14" spans="1:11" ht="15" thickBot="1">
      <c r="A14" s="1"/>
      <c r="B14" s="1"/>
      <c r="C14" s="1"/>
      <c r="D14" s="1"/>
      <c r="E14" s="173" t="s">
        <v>9</v>
      </c>
      <c r="F14" s="176"/>
      <c r="G14" s="177"/>
      <c r="H14" s="66">
        <f>SUM(H11:H13)</f>
        <v>0</v>
      </c>
      <c r="I14" s="67"/>
      <c r="J14" s="67"/>
      <c r="K14" s="66">
        <f>SUM(K11:K13)</f>
        <v>0</v>
      </c>
    </row>
    <row r="15" spans="1:11">
      <c r="A15" s="1"/>
      <c r="B15" s="26"/>
      <c r="C15" s="1"/>
      <c r="D15" s="1"/>
      <c r="E15" s="1"/>
      <c r="F15" s="1"/>
      <c r="G15" s="1"/>
      <c r="H15" s="1"/>
      <c r="I15" s="1"/>
      <c r="J15" s="1"/>
      <c r="K15" s="1"/>
    </row>
    <row r="16" spans="1:11">
      <c r="A16" s="1"/>
      <c r="B16" s="30"/>
      <c r="C16" s="1"/>
      <c r="D16" s="1"/>
      <c r="E16" s="1"/>
      <c r="F16" s="1"/>
      <c r="G16" s="1"/>
      <c r="H16" s="1"/>
      <c r="I16" s="1"/>
      <c r="J16" s="1"/>
      <c r="K16" s="1"/>
    </row>
    <row r="17" spans="1:11">
      <c r="A17" s="1"/>
      <c r="B17" s="1"/>
      <c r="C17" s="1"/>
      <c r="D17" s="1"/>
      <c r="E17" s="1"/>
      <c r="F17" s="1"/>
      <c r="G17" s="1"/>
      <c r="H17" s="172"/>
      <c r="I17" s="172"/>
      <c r="J17" s="172"/>
      <c r="K17" s="6"/>
    </row>
    <row r="21" spans="1:11">
      <c r="K21" t="s">
        <v>710</v>
      </c>
    </row>
    <row r="22" spans="1:11" ht="34.5" customHeight="1"/>
  </sheetData>
  <mergeCells count="17">
    <mergeCell ref="A1:K1"/>
    <mergeCell ref="A2:K2"/>
    <mergeCell ref="A3:K3"/>
    <mergeCell ref="A5:K5"/>
    <mergeCell ref="K8:K9"/>
    <mergeCell ref="A6:K6"/>
    <mergeCell ref="A8:A9"/>
    <mergeCell ref="B8:B9"/>
    <mergeCell ref="C8:C9"/>
    <mergeCell ref="D8:D9"/>
    <mergeCell ref="H17:J17"/>
    <mergeCell ref="F8:F9"/>
    <mergeCell ref="G8:G9"/>
    <mergeCell ref="H8:H9"/>
    <mergeCell ref="I8:J8"/>
    <mergeCell ref="E14:G14"/>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Arkusz60">
    <pageSetUpPr fitToPage="1"/>
  </sheetPr>
  <dimension ref="A1:K20"/>
  <sheetViews>
    <sheetView workbookViewId="0">
      <selection activeCell="B4" sqref="B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506</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08.75" customHeight="1">
      <c r="A11" s="2">
        <v>1</v>
      </c>
      <c r="B11" s="10" t="s">
        <v>505</v>
      </c>
      <c r="C11" s="9"/>
      <c r="D11" s="9"/>
      <c r="E11" s="8" t="s">
        <v>11</v>
      </c>
      <c r="F11" s="11">
        <v>5000</v>
      </c>
      <c r="G11" s="4"/>
      <c r="H11" s="4">
        <f t="shared" ref="H11" si="0">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26"/>
      <c r="C13" s="1"/>
      <c r="D13" s="1"/>
      <c r="E13" s="1"/>
      <c r="F13" s="1"/>
      <c r="G13" s="1"/>
      <c r="H13" s="1"/>
      <c r="I13" s="1"/>
      <c r="J13" s="1"/>
      <c r="K13" s="1"/>
    </row>
    <row r="14" spans="1:11">
      <c r="A14" s="1"/>
      <c r="B14" s="30"/>
      <c r="C14" s="1"/>
      <c r="D14" s="1"/>
      <c r="E14" s="1"/>
      <c r="F14" s="1"/>
      <c r="G14" s="1"/>
      <c r="H14" s="1"/>
      <c r="I14" s="1"/>
      <c r="J14" s="1"/>
      <c r="K14" s="1"/>
    </row>
    <row r="15" spans="1:11">
      <c r="A15" s="1"/>
      <c r="B15" s="1"/>
      <c r="C15" s="1"/>
      <c r="D15" s="1"/>
      <c r="E15" s="1"/>
      <c r="F15" s="1"/>
      <c r="G15" s="1"/>
      <c r="H15" s="172"/>
      <c r="I15" s="172"/>
      <c r="J15" s="172"/>
      <c r="K15" s="6"/>
    </row>
    <row r="20" ht="34.5"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Arkusz61">
    <pageSetUpPr fitToPage="1"/>
  </sheetPr>
  <dimension ref="A1:K21"/>
  <sheetViews>
    <sheetView topLeftCell="A7" workbookViewId="0">
      <selection activeCell="B11" sqref="B11"/>
    </sheetView>
  </sheetViews>
  <sheetFormatPr defaultRowHeight="14.25"/>
  <cols>
    <col min="1" max="1" width="6.25" customWidth="1"/>
    <col min="2" max="2" width="42.2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762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10.5" customHeight="1">
      <c r="A11" s="2">
        <v>1</v>
      </c>
      <c r="B11" s="89" t="s">
        <v>750</v>
      </c>
      <c r="C11" s="9"/>
      <c r="D11" s="9"/>
      <c r="E11" s="8" t="s">
        <v>11</v>
      </c>
      <c r="F11" s="11">
        <v>400</v>
      </c>
      <c r="G11" s="4"/>
      <c r="H11" s="4">
        <f t="shared" ref="H11:H12" si="0">ROUND(F11*G11,2)</f>
        <v>0</v>
      </c>
      <c r="I11" s="2"/>
      <c r="J11" s="4">
        <f>+H11*I11%</f>
        <v>0</v>
      </c>
      <c r="K11" s="5">
        <f>ROUND(H11+J11,2)</f>
        <v>0</v>
      </c>
    </row>
    <row r="12" spans="1:11" ht="182.25" customHeight="1">
      <c r="A12" s="2">
        <v>2</v>
      </c>
      <c r="B12" s="10" t="s">
        <v>749</v>
      </c>
      <c r="C12" s="9"/>
      <c r="D12" s="9"/>
      <c r="E12" s="8" t="s">
        <v>11</v>
      </c>
      <c r="F12" s="11">
        <v>30</v>
      </c>
      <c r="G12" s="4"/>
      <c r="H12" s="4">
        <f t="shared" si="0"/>
        <v>0</v>
      </c>
      <c r="I12" s="2"/>
      <c r="J12" s="4">
        <f t="shared" ref="J12" si="1">+H12*I12%</f>
        <v>0</v>
      </c>
      <c r="K12" s="5">
        <f t="shared" ref="K12" si="2">ROUND(H12+J12,2)</f>
        <v>0</v>
      </c>
    </row>
    <row r="13" spans="1:11" ht="15" thickBot="1">
      <c r="A13" s="1"/>
      <c r="B13" s="1"/>
      <c r="C13" s="1"/>
      <c r="D13" s="1"/>
      <c r="E13" s="173" t="s">
        <v>9</v>
      </c>
      <c r="F13" s="176"/>
      <c r="G13" s="177"/>
      <c r="H13" s="66">
        <f>SUM(H11:H12)</f>
        <v>0</v>
      </c>
      <c r="I13" s="67"/>
      <c r="J13" s="67"/>
      <c r="K13" s="66">
        <f>SUM(K11:K12)</f>
        <v>0</v>
      </c>
    </row>
    <row r="14" spans="1:11">
      <c r="A14" s="1"/>
      <c r="B14" s="26"/>
      <c r="C14" s="1"/>
      <c r="D14" s="1"/>
      <c r="E14" s="1"/>
      <c r="F14" s="1"/>
      <c r="G14" s="1"/>
      <c r="H14" s="1"/>
      <c r="I14" s="1"/>
      <c r="J14" s="1"/>
      <c r="K14" s="1"/>
    </row>
    <row r="15" spans="1:11">
      <c r="A15" s="1"/>
      <c r="B15" s="30"/>
      <c r="C15" s="1"/>
      <c r="D15" s="1"/>
      <c r="E15" s="1"/>
      <c r="F15" s="1"/>
      <c r="G15" s="1"/>
      <c r="H15" s="1"/>
      <c r="I15" s="1"/>
      <c r="J15" s="1"/>
      <c r="K15" s="1"/>
    </row>
    <row r="16" spans="1:11">
      <c r="A16" s="1"/>
      <c r="B16" s="1"/>
      <c r="C16" s="1"/>
      <c r="D16" s="1"/>
      <c r="E16" s="1"/>
      <c r="F16" s="1"/>
      <c r="G16" s="1"/>
      <c r="H16" s="172"/>
      <c r="I16" s="172"/>
      <c r="J16" s="172"/>
      <c r="K16" s="6"/>
    </row>
    <row r="21" ht="33"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89" fitToHeight="0"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Arkusz62">
    <pageSetUpPr fitToPage="1"/>
  </sheetPr>
  <dimension ref="A1:K25"/>
  <sheetViews>
    <sheetView workbookViewId="0">
      <selection activeCell="A6" sqref="A6:K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513</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8.25">
      <c r="A11" s="2">
        <v>1</v>
      </c>
      <c r="B11" s="10" t="s">
        <v>509</v>
      </c>
      <c r="C11" s="9"/>
      <c r="D11" s="9"/>
      <c r="E11" s="8" t="s">
        <v>11</v>
      </c>
      <c r="F11" s="11">
        <v>20</v>
      </c>
      <c r="G11" s="4"/>
      <c r="H11" s="4">
        <f t="shared" ref="H11:H16" si="0">ROUND(F11*G11,2)</f>
        <v>0</v>
      </c>
      <c r="I11" s="2"/>
      <c r="J11" s="4">
        <f>+H11*I11%</f>
        <v>0</v>
      </c>
      <c r="K11" s="5">
        <f>ROUND(H11+J11,2)</f>
        <v>0</v>
      </c>
    </row>
    <row r="12" spans="1:11" ht="147.75" customHeight="1">
      <c r="A12" s="2">
        <v>2</v>
      </c>
      <c r="B12" s="10" t="s">
        <v>510</v>
      </c>
      <c r="C12" s="9"/>
      <c r="D12" s="9"/>
      <c r="E12" s="8" t="s">
        <v>11</v>
      </c>
      <c r="F12" s="11">
        <v>20</v>
      </c>
      <c r="G12" s="4"/>
      <c r="H12" s="4">
        <f t="shared" si="0"/>
        <v>0</v>
      </c>
      <c r="I12" s="2"/>
      <c r="J12" s="4">
        <f t="shared" ref="J12:J16" si="1">+H12*I12%</f>
        <v>0</v>
      </c>
      <c r="K12" s="5">
        <f t="shared" ref="K12:K16" si="2">ROUND(H12+J12,2)</f>
        <v>0</v>
      </c>
    </row>
    <row r="13" spans="1:11" ht="32.25" customHeight="1">
      <c r="A13" s="2">
        <v>3</v>
      </c>
      <c r="B13" s="10" t="s">
        <v>507</v>
      </c>
      <c r="C13" s="9"/>
      <c r="D13" s="9"/>
      <c r="E13" s="8" t="s">
        <v>11</v>
      </c>
      <c r="F13" s="11">
        <v>10</v>
      </c>
      <c r="G13" s="4"/>
      <c r="H13" s="4">
        <f t="shared" si="0"/>
        <v>0</v>
      </c>
      <c r="I13" s="2"/>
      <c r="J13" s="4">
        <f t="shared" si="1"/>
        <v>0</v>
      </c>
      <c r="K13" s="5">
        <f t="shared" si="2"/>
        <v>0</v>
      </c>
    </row>
    <row r="14" spans="1:11" ht="110.25" customHeight="1">
      <c r="A14" s="2">
        <v>4</v>
      </c>
      <c r="B14" s="10" t="s">
        <v>511</v>
      </c>
      <c r="C14" s="9"/>
      <c r="D14" s="9"/>
      <c r="E14" s="8" t="s">
        <v>11</v>
      </c>
      <c r="F14" s="11">
        <v>15</v>
      </c>
      <c r="G14" s="4"/>
      <c r="H14" s="4">
        <f t="shared" si="0"/>
        <v>0</v>
      </c>
      <c r="I14" s="2"/>
      <c r="J14" s="4">
        <f t="shared" si="1"/>
        <v>0</v>
      </c>
      <c r="K14" s="5">
        <f t="shared" si="2"/>
        <v>0</v>
      </c>
    </row>
    <row r="15" spans="1:11" ht="297" customHeight="1">
      <c r="A15" s="2">
        <v>5</v>
      </c>
      <c r="B15" s="10" t="s">
        <v>512</v>
      </c>
      <c r="C15" s="9"/>
      <c r="D15" s="9"/>
      <c r="E15" s="8" t="s">
        <v>11</v>
      </c>
      <c r="F15" s="11">
        <v>1</v>
      </c>
      <c r="G15" s="4"/>
      <c r="H15" s="4">
        <f t="shared" si="0"/>
        <v>0</v>
      </c>
      <c r="I15" s="2"/>
      <c r="J15" s="4">
        <f t="shared" si="1"/>
        <v>0</v>
      </c>
      <c r="K15" s="5">
        <f t="shared" si="2"/>
        <v>0</v>
      </c>
    </row>
    <row r="16" spans="1:11" ht="117" customHeight="1">
      <c r="A16" s="2">
        <v>6</v>
      </c>
      <c r="B16" s="10" t="s">
        <v>508</v>
      </c>
      <c r="C16" s="9"/>
      <c r="D16" s="9"/>
      <c r="E16" s="8" t="s">
        <v>11</v>
      </c>
      <c r="F16" s="11">
        <v>1</v>
      </c>
      <c r="G16" s="4"/>
      <c r="H16" s="4">
        <f t="shared" si="0"/>
        <v>0</v>
      </c>
      <c r="I16" s="2"/>
      <c r="J16" s="4">
        <f t="shared" si="1"/>
        <v>0</v>
      </c>
      <c r="K16" s="5">
        <f t="shared" si="2"/>
        <v>0</v>
      </c>
    </row>
    <row r="17" spans="1:11" ht="15" thickBot="1">
      <c r="A17" s="1"/>
      <c r="B17" s="1"/>
      <c r="C17" s="1"/>
      <c r="D17" s="1"/>
      <c r="E17" s="173" t="s">
        <v>9</v>
      </c>
      <c r="F17" s="176"/>
      <c r="G17" s="177"/>
      <c r="H17" s="66">
        <f>SUM(H11:H16)</f>
        <v>0</v>
      </c>
      <c r="I17" s="67"/>
      <c r="J17" s="67"/>
      <c r="K17" s="66">
        <f>SUM(K11:K16)</f>
        <v>0</v>
      </c>
    </row>
    <row r="18" spans="1:11">
      <c r="A18" s="1"/>
      <c r="B18" s="26"/>
      <c r="C18" s="1"/>
      <c r="D18" s="1"/>
      <c r="E18" s="1"/>
      <c r="F18" s="1"/>
      <c r="G18" s="1"/>
      <c r="H18" s="1"/>
      <c r="I18" s="1"/>
      <c r="J18" s="1"/>
      <c r="K18" s="1"/>
    </row>
    <row r="19" spans="1:11">
      <c r="A19" s="1"/>
      <c r="B19" s="30"/>
      <c r="C19" s="1"/>
      <c r="D19" s="1"/>
      <c r="E19" s="1"/>
      <c r="F19" s="1"/>
      <c r="G19" s="1"/>
      <c r="H19" s="1"/>
      <c r="I19" s="1"/>
      <c r="J19" s="1"/>
      <c r="K19" s="1"/>
    </row>
    <row r="20" spans="1:11">
      <c r="A20" s="1"/>
      <c r="B20" s="1"/>
      <c r="C20" s="1"/>
      <c r="D20" s="1"/>
      <c r="E20" s="1"/>
      <c r="F20" s="1"/>
      <c r="G20" s="1"/>
      <c r="H20" s="172"/>
      <c r="I20" s="172"/>
      <c r="J20" s="172"/>
      <c r="K20" s="6"/>
    </row>
    <row r="25" spans="1:11" ht="28.5" customHeight="1"/>
  </sheetData>
  <mergeCells count="17">
    <mergeCell ref="A1:K1"/>
    <mergeCell ref="A2:K2"/>
    <mergeCell ref="A3:K3"/>
    <mergeCell ref="A5:K5"/>
    <mergeCell ref="K8:K9"/>
    <mergeCell ref="A6:K6"/>
    <mergeCell ref="A8:A9"/>
    <mergeCell ref="B8:B9"/>
    <mergeCell ref="C8:C9"/>
    <mergeCell ref="D8:D9"/>
    <mergeCell ref="H20:J20"/>
    <mergeCell ref="F8:F9"/>
    <mergeCell ref="G8:G9"/>
    <mergeCell ref="H8:H9"/>
    <mergeCell ref="I8:J8"/>
    <mergeCell ref="E17:G17"/>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Arkusz63">
    <pageSetUpPr fitToPage="1"/>
  </sheetPr>
  <dimension ref="A1:K20"/>
  <sheetViews>
    <sheetView workbookViewId="0">
      <selection activeCell="A6" sqref="A6:K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525</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42.25">
      <c r="A11" s="2">
        <v>1</v>
      </c>
      <c r="B11" s="10" t="s">
        <v>753</v>
      </c>
      <c r="C11" s="9"/>
      <c r="D11" s="9"/>
      <c r="E11" s="8" t="s">
        <v>11</v>
      </c>
      <c r="F11" s="11">
        <v>250</v>
      </c>
      <c r="G11" s="4"/>
      <c r="H11" s="4">
        <f t="shared" ref="H11" si="0">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26"/>
      <c r="C13" s="1"/>
      <c r="D13" s="1"/>
      <c r="E13" s="1"/>
      <c r="F13" s="1"/>
      <c r="G13" s="1"/>
      <c r="H13" s="1"/>
      <c r="I13" s="1"/>
      <c r="J13" s="1"/>
      <c r="K13" s="1"/>
    </row>
    <row r="14" spans="1:11">
      <c r="A14" s="1"/>
      <c r="B14" s="30"/>
      <c r="C14" s="1"/>
      <c r="D14" s="1"/>
      <c r="E14" s="1"/>
      <c r="F14" s="1"/>
      <c r="G14" s="1"/>
      <c r="H14" s="1"/>
      <c r="I14" s="1"/>
      <c r="J14" s="1"/>
      <c r="K14" s="1"/>
    </row>
    <row r="15" spans="1:11">
      <c r="A15" s="1"/>
      <c r="B15" s="1"/>
      <c r="C15" s="1"/>
      <c r="D15" s="1"/>
      <c r="E15" s="1"/>
      <c r="F15" s="1"/>
      <c r="G15" s="1"/>
      <c r="H15" s="172"/>
      <c r="I15" s="172"/>
      <c r="J15" s="172"/>
      <c r="K15" s="6"/>
    </row>
    <row r="20" ht="29.25"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Arkusz64">
    <pageSetUpPr fitToPage="1"/>
  </sheetPr>
  <dimension ref="A1:K30"/>
  <sheetViews>
    <sheetView topLeftCell="A21" workbookViewId="0">
      <selection activeCell="A6" sqref="A6:K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75"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527</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66.75" customHeight="1">
      <c r="A11" s="2">
        <v>1</v>
      </c>
      <c r="B11" s="10" t="s">
        <v>514</v>
      </c>
      <c r="C11" s="9"/>
      <c r="D11" s="9"/>
      <c r="E11" s="8" t="s">
        <v>11</v>
      </c>
      <c r="F11" s="11">
        <v>2</v>
      </c>
      <c r="G11" s="4"/>
      <c r="H11" s="4">
        <f t="shared" ref="H11:H21" si="0">ROUND(F11*G11,2)</f>
        <v>0</v>
      </c>
      <c r="I11" s="2"/>
      <c r="J11" s="4">
        <f>+H11*I11%</f>
        <v>0</v>
      </c>
      <c r="K11" s="5">
        <f>ROUND(H11+J11,2)</f>
        <v>0</v>
      </c>
    </row>
    <row r="12" spans="1:11" ht="66" customHeight="1">
      <c r="A12" s="2">
        <v>2</v>
      </c>
      <c r="B12" s="10" t="s">
        <v>515</v>
      </c>
      <c r="C12" s="9"/>
      <c r="D12" s="9"/>
      <c r="E12" s="8" t="s">
        <v>11</v>
      </c>
      <c r="F12" s="11">
        <v>10</v>
      </c>
      <c r="G12" s="4"/>
      <c r="H12" s="4">
        <f t="shared" si="0"/>
        <v>0</v>
      </c>
      <c r="I12" s="2"/>
      <c r="J12" s="4">
        <f t="shared" ref="J12:J21" si="1">+H12*I12%</f>
        <v>0</v>
      </c>
      <c r="K12" s="5">
        <f t="shared" ref="K12:K21" si="2">ROUND(H12+J12,2)</f>
        <v>0</v>
      </c>
    </row>
    <row r="13" spans="1:11" ht="68.25" customHeight="1">
      <c r="A13" s="2">
        <v>3</v>
      </c>
      <c r="B13" s="89" t="s">
        <v>516</v>
      </c>
      <c r="C13" s="9"/>
      <c r="D13" s="9"/>
      <c r="E13" s="8" t="s">
        <v>11</v>
      </c>
      <c r="F13" s="11">
        <v>600</v>
      </c>
      <c r="G13" s="4"/>
      <c r="H13" s="4">
        <f t="shared" si="0"/>
        <v>0</v>
      </c>
      <c r="I13" s="2"/>
      <c r="J13" s="4">
        <f t="shared" si="1"/>
        <v>0</v>
      </c>
      <c r="K13" s="5">
        <f t="shared" si="2"/>
        <v>0</v>
      </c>
    </row>
    <row r="14" spans="1:11" ht="69" customHeight="1">
      <c r="A14" s="2">
        <v>4</v>
      </c>
      <c r="B14" s="10" t="s">
        <v>517</v>
      </c>
      <c r="C14" s="9"/>
      <c r="D14" s="9"/>
      <c r="E14" s="8" t="s">
        <v>11</v>
      </c>
      <c r="F14" s="11">
        <v>20</v>
      </c>
      <c r="G14" s="4"/>
      <c r="H14" s="4">
        <f t="shared" si="0"/>
        <v>0</v>
      </c>
      <c r="I14" s="2"/>
      <c r="J14" s="4">
        <f t="shared" si="1"/>
        <v>0</v>
      </c>
      <c r="K14" s="5">
        <f t="shared" si="2"/>
        <v>0</v>
      </c>
    </row>
    <row r="15" spans="1:11" ht="117.75" customHeight="1">
      <c r="A15" s="2">
        <v>5</v>
      </c>
      <c r="B15" s="10" t="s">
        <v>518</v>
      </c>
      <c r="C15" s="9"/>
      <c r="D15" s="9"/>
      <c r="E15" s="8" t="s">
        <v>11</v>
      </c>
      <c r="F15" s="11">
        <v>50</v>
      </c>
      <c r="G15" s="4"/>
      <c r="H15" s="4">
        <f t="shared" si="0"/>
        <v>0</v>
      </c>
      <c r="I15" s="2"/>
      <c r="J15" s="4">
        <f t="shared" si="1"/>
        <v>0</v>
      </c>
      <c r="K15" s="5">
        <f t="shared" si="2"/>
        <v>0</v>
      </c>
    </row>
    <row r="16" spans="1:11" ht="149.25" customHeight="1">
      <c r="A16" s="2">
        <v>6</v>
      </c>
      <c r="B16" s="10" t="s">
        <v>519</v>
      </c>
      <c r="C16" s="9"/>
      <c r="D16" s="9"/>
      <c r="E16" s="8" t="s">
        <v>11</v>
      </c>
      <c r="F16" s="11">
        <v>1000</v>
      </c>
      <c r="G16" s="4"/>
      <c r="H16" s="4">
        <f t="shared" si="0"/>
        <v>0</v>
      </c>
      <c r="I16" s="2"/>
      <c r="J16" s="4">
        <f t="shared" si="1"/>
        <v>0</v>
      </c>
      <c r="K16" s="5">
        <f t="shared" si="2"/>
        <v>0</v>
      </c>
    </row>
    <row r="17" spans="1:11" ht="38.25">
      <c r="A17" s="2">
        <v>7</v>
      </c>
      <c r="B17" s="10" t="s">
        <v>520</v>
      </c>
      <c r="C17" s="9"/>
      <c r="D17" s="9"/>
      <c r="E17" s="8" t="s">
        <v>11</v>
      </c>
      <c r="F17" s="11">
        <v>130</v>
      </c>
      <c r="G17" s="4"/>
      <c r="H17" s="4">
        <f t="shared" si="0"/>
        <v>0</v>
      </c>
      <c r="I17" s="2"/>
      <c r="J17" s="4">
        <f t="shared" si="1"/>
        <v>0</v>
      </c>
      <c r="K17" s="5">
        <f t="shared" si="2"/>
        <v>0</v>
      </c>
    </row>
    <row r="18" spans="1:11" ht="51">
      <c r="A18" s="2">
        <v>8</v>
      </c>
      <c r="B18" s="10" t="s">
        <v>521</v>
      </c>
      <c r="C18" s="9"/>
      <c r="D18" s="9"/>
      <c r="E18" s="8" t="s">
        <v>11</v>
      </c>
      <c r="F18" s="11">
        <v>20</v>
      </c>
      <c r="G18" s="4"/>
      <c r="H18" s="4">
        <f t="shared" si="0"/>
        <v>0</v>
      </c>
      <c r="I18" s="2"/>
      <c r="J18" s="4">
        <f t="shared" si="1"/>
        <v>0</v>
      </c>
      <c r="K18" s="5">
        <f t="shared" si="2"/>
        <v>0</v>
      </c>
    </row>
    <row r="19" spans="1:11" ht="51">
      <c r="A19" s="2">
        <v>9</v>
      </c>
      <c r="B19" s="10" t="s">
        <v>522</v>
      </c>
      <c r="C19" s="9"/>
      <c r="D19" s="9"/>
      <c r="E19" s="8" t="s">
        <v>13</v>
      </c>
      <c r="F19" s="11">
        <v>2</v>
      </c>
      <c r="G19" s="4"/>
      <c r="H19" s="4">
        <f t="shared" si="0"/>
        <v>0</v>
      </c>
      <c r="I19" s="2"/>
      <c r="J19" s="4">
        <f t="shared" si="1"/>
        <v>0</v>
      </c>
      <c r="K19" s="5">
        <f t="shared" si="2"/>
        <v>0</v>
      </c>
    </row>
    <row r="20" spans="1:11" ht="51">
      <c r="A20" s="2">
        <v>10</v>
      </c>
      <c r="B20" s="10" t="s">
        <v>523</v>
      </c>
      <c r="C20" s="9"/>
      <c r="D20" s="9"/>
      <c r="E20" s="8" t="s">
        <v>13</v>
      </c>
      <c r="F20" s="11">
        <v>2</v>
      </c>
      <c r="G20" s="4"/>
      <c r="H20" s="4">
        <f t="shared" si="0"/>
        <v>0</v>
      </c>
      <c r="I20" s="2"/>
      <c r="J20" s="4">
        <f t="shared" si="1"/>
        <v>0</v>
      </c>
      <c r="K20" s="5">
        <f t="shared" si="2"/>
        <v>0</v>
      </c>
    </row>
    <row r="21" spans="1:11" ht="96.75" customHeight="1">
      <c r="A21" s="2">
        <v>11</v>
      </c>
      <c r="B21" s="10" t="s">
        <v>524</v>
      </c>
      <c r="C21" s="9"/>
      <c r="D21" s="9"/>
      <c r="E21" s="8" t="s">
        <v>11</v>
      </c>
      <c r="F21" s="11">
        <v>30</v>
      </c>
      <c r="G21" s="4"/>
      <c r="H21" s="4">
        <f t="shared" si="0"/>
        <v>0</v>
      </c>
      <c r="I21" s="2"/>
      <c r="J21" s="4">
        <f t="shared" si="1"/>
        <v>0</v>
      </c>
      <c r="K21" s="5">
        <f t="shared" si="2"/>
        <v>0</v>
      </c>
    </row>
    <row r="22" spans="1:11" ht="15" thickBot="1">
      <c r="A22" s="1"/>
      <c r="B22" s="1"/>
      <c r="C22" s="1"/>
      <c r="D22" s="1"/>
      <c r="E22" s="173" t="s">
        <v>9</v>
      </c>
      <c r="F22" s="176"/>
      <c r="G22" s="177"/>
      <c r="H22" s="66">
        <f>SUM(H11:H21)</f>
        <v>0</v>
      </c>
      <c r="I22" s="67"/>
      <c r="J22" s="67"/>
      <c r="K22" s="66">
        <f>SUM(K11:K21)</f>
        <v>0</v>
      </c>
    </row>
    <row r="23" spans="1:11">
      <c r="A23" s="1"/>
      <c r="B23" s="26"/>
      <c r="C23" s="1"/>
      <c r="D23" s="1"/>
      <c r="E23" s="1"/>
      <c r="F23" s="1"/>
      <c r="G23" s="1"/>
      <c r="H23" s="1"/>
      <c r="I23" s="1"/>
      <c r="J23" s="1"/>
      <c r="K23" s="1"/>
    </row>
    <row r="24" spans="1:11">
      <c r="A24" s="1"/>
      <c r="B24" s="30"/>
      <c r="C24" s="1"/>
      <c r="D24" s="1"/>
      <c r="E24" s="1"/>
      <c r="F24" s="1"/>
      <c r="G24" s="1"/>
      <c r="H24" s="1"/>
      <c r="I24" s="1"/>
      <c r="J24" s="1"/>
      <c r="K24" s="1"/>
    </row>
    <row r="25" spans="1:11">
      <c r="A25" s="1"/>
      <c r="B25" s="1"/>
      <c r="C25" s="1"/>
      <c r="D25" s="1"/>
      <c r="E25" s="1"/>
      <c r="F25" s="1"/>
      <c r="G25" s="1"/>
      <c r="H25" s="172"/>
      <c r="I25" s="172"/>
      <c r="J25" s="172"/>
      <c r="K25" s="6"/>
    </row>
    <row r="30" spans="1:11" ht="32.25" customHeight="1"/>
  </sheetData>
  <mergeCells count="17">
    <mergeCell ref="A1:K1"/>
    <mergeCell ref="A2:K2"/>
    <mergeCell ref="A3:K3"/>
    <mergeCell ref="A5:K5"/>
    <mergeCell ref="K8:K9"/>
    <mergeCell ref="A6:K6"/>
    <mergeCell ref="A8:A9"/>
    <mergeCell ref="B8:B9"/>
    <mergeCell ref="C8:C9"/>
    <mergeCell ref="D8:D9"/>
    <mergeCell ref="H25:J25"/>
    <mergeCell ref="F8:F9"/>
    <mergeCell ref="G8:G9"/>
    <mergeCell ref="H8:H9"/>
    <mergeCell ref="I8:J8"/>
    <mergeCell ref="E22:G22"/>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pageSetUpPr fitToPage="1"/>
  </sheetPr>
  <dimension ref="A1:K29"/>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2.25" customWidth="1"/>
    <col min="11" max="11" width="12.875"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106</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c r="A11" s="2">
        <v>1</v>
      </c>
      <c r="B11" s="10" t="s">
        <v>107</v>
      </c>
      <c r="C11" s="9"/>
      <c r="D11" s="9"/>
      <c r="E11" s="8" t="s">
        <v>11</v>
      </c>
      <c r="F11" s="11">
        <v>50</v>
      </c>
      <c r="G11" s="4"/>
      <c r="H11" s="4">
        <f t="shared" ref="H11:H20" si="0">ROUND(F11*G11,2)</f>
        <v>0</v>
      </c>
      <c r="I11" s="2"/>
      <c r="J11" s="4">
        <f>+H11*I11%</f>
        <v>0</v>
      </c>
      <c r="K11" s="5">
        <f>ROUND(H11+J11,2)</f>
        <v>0</v>
      </c>
    </row>
    <row r="12" spans="1:11" ht="25.5">
      <c r="A12" s="2">
        <v>2</v>
      </c>
      <c r="B12" s="10" t="s">
        <v>108</v>
      </c>
      <c r="C12" s="9"/>
      <c r="D12" s="9"/>
      <c r="E12" s="8" t="s">
        <v>11</v>
      </c>
      <c r="F12" s="11">
        <v>750</v>
      </c>
      <c r="G12" s="4"/>
      <c r="H12" s="4">
        <f t="shared" si="0"/>
        <v>0</v>
      </c>
      <c r="I12" s="2"/>
      <c r="J12" s="4">
        <f t="shared" ref="J12:J20" si="1">+H12*I12%</f>
        <v>0</v>
      </c>
      <c r="K12" s="5">
        <f t="shared" ref="K12:K20" si="2">ROUND(H12+J12,2)</f>
        <v>0</v>
      </c>
    </row>
    <row r="13" spans="1:11" ht="25.5">
      <c r="A13" s="2">
        <v>3</v>
      </c>
      <c r="B13" s="10" t="s">
        <v>109</v>
      </c>
      <c r="C13" s="9"/>
      <c r="D13" s="9"/>
      <c r="E13" s="8" t="s">
        <v>11</v>
      </c>
      <c r="F13" s="11">
        <v>200</v>
      </c>
      <c r="G13" s="4"/>
      <c r="H13" s="4">
        <f t="shared" si="0"/>
        <v>0</v>
      </c>
      <c r="I13" s="2"/>
      <c r="J13" s="4">
        <f t="shared" si="1"/>
        <v>0</v>
      </c>
      <c r="K13" s="5">
        <f t="shared" si="2"/>
        <v>0</v>
      </c>
    </row>
    <row r="14" spans="1:11" ht="38.25">
      <c r="A14" s="2">
        <v>4</v>
      </c>
      <c r="B14" s="10" t="s">
        <v>110</v>
      </c>
      <c r="C14" s="9"/>
      <c r="D14" s="9"/>
      <c r="E14" s="8" t="s">
        <v>11</v>
      </c>
      <c r="F14" s="11">
        <v>500</v>
      </c>
      <c r="G14" s="4"/>
      <c r="H14" s="4">
        <f t="shared" si="0"/>
        <v>0</v>
      </c>
      <c r="I14" s="2"/>
      <c r="J14" s="4">
        <f t="shared" si="1"/>
        <v>0</v>
      </c>
      <c r="K14" s="5">
        <f t="shared" si="2"/>
        <v>0</v>
      </c>
    </row>
    <row r="15" spans="1:11" ht="25.5">
      <c r="A15" s="2">
        <v>5</v>
      </c>
      <c r="B15" s="10" t="s">
        <v>111</v>
      </c>
      <c r="C15" s="9"/>
      <c r="D15" s="9"/>
      <c r="E15" s="8" t="s">
        <v>11</v>
      </c>
      <c r="F15" s="11">
        <v>30</v>
      </c>
      <c r="G15" s="4"/>
      <c r="H15" s="4">
        <f t="shared" si="0"/>
        <v>0</v>
      </c>
      <c r="I15" s="2"/>
      <c r="J15" s="4">
        <f t="shared" si="1"/>
        <v>0</v>
      </c>
      <c r="K15" s="5">
        <f t="shared" si="2"/>
        <v>0</v>
      </c>
    </row>
    <row r="16" spans="1:11">
      <c r="A16" s="2">
        <v>6</v>
      </c>
      <c r="B16" s="10" t="s">
        <v>112</v>
      </c>
      <c r="C16" s="9"/>
      <c r="D16" s="9"/>
      <c r="E16" s="8" t="s">
        <v>11</v>
      </c>
      <c r="F16" s="11">
        <v>30</v>
      </c>
      <c r="G16" s="4"/>
      <c r="H16" s="4">
        <f t="shared" si="0"/>
        <v>0</v>
      </c>
      <c r="I16" s="2"/>
      <c r="J16" s="4">
        <f t="shared" si="1"/>
        <v>0</v>
      </c>
      <c r="K16" s="5">
        <f t="shared" si="2"/>
        <v>0</v>
      </c>
    </row>
    <row r="17" spans="1:11">
      <c r="A17" s="2">
        <v>7</v>
      </c>
      <c r="B17" s="10" t="s">
        <v>113</v>
      </c>
      <c r="C17" s="9"/>
      <c r="D17" s="9"/>
      <c r="E17" s="8" t="s">
        <v>11</v>
      </c>
      <c r="F17" s="11">
        <v>800</v>
      </c>
      <c r="G17" s="4"/>
      <c r="H17" s="4">
        <f t="shared" si="0"/>
        <v>0</v>
      </c>
      <c r="I17" s="2"/>
      <c r="J17" s="4">
        <f t="shared" si="1"/>
        <v>0</v>
      </c>
      <c r="K17" s="5">
        <f t="shared" si="2"/>
        <v>0</v>
      </c>
    </row>
    <row r="18" spans="1:11">
      <c r="A18" s="2">
        <v>8</v>
      </c>
      <c r="B18" s="10" t="s">
        <v>598</v>
      </c>
      <c r="C18" s="9"/>
      <c r="D18" s="9"/>
      <c r="E18" s="8" t="s">
        <v>11</v>
      </c>
      <c r="F18" s="11">
        <v>100</v>
      </c>
      <c r="G18" s="4"/>
      <c r="H18" s="4">
        <f t="shared" ref="H18" si="3">ROUND(F18*G18,2)</f>
        <v>0</v>
      </c>
      <c r="I18" s="2"/>
      <c r="J18" s="4">
        <f t="shared" ref="J18" si="4">+H18*I18%</f>
        <v>0</v>
      </c>
      <c r="K18" s="5">
        <f t="shared" ref="K18" si="5">ROUND(H18+J18,2)</f>
        <v>0</v>
      </c>
    </row>
    <row r="19" spans="1:11" ht="102">
      <c r="A19" s="2">
        <v>9</v>
      </c>
      <c r="B19" s="10" t="s">
        <v>643</v>
      </c>
      <c r="C19" s="9"/>
      <c r="D19" s="9"/>
      <c r="E19" s="8" t="s">
        <v>644</v>
      </c>
      <c r="F19" s="11">
        <v>480</v>
      </c>
      <c r="G19" s="4"/>
      <c r="H19" s="4">
        <f t="shared" si="0"/>
        <v>0</v>
      </c>
      <c r="I19" s="2"/>
      <c r="J19" s="4">
        <f t="shared" si="1"/>
        <v>0</v>
      </c>
      <c r="K19" s="5">
        <f t="shared" si="2"/>
        <v>0</v>
      </c>
    </row>
    <row r="20" spans="1:11" ht="127.5">
      <c r="A20" s="2">
        <v>10</v>
      </c>
      <c r="B20" s="89" t="s">
        <v>700</v>
      </c>
      <c r="C20" s="9"/>
      <c r="D20" s="9"/>
      <c r="E20" s="8" t="s">
        <v>644</v>
      </c>
      <c r="F20" s="11">
        <v>240</v>
      </c>
      <c r="G20" s="4"/>
      <c r="H20" s="4">
        <f t="shared" si="0"/>
        <v>0</v>
      </c>
      <c r="I20" s="2"/>
      <c r="J20" s="4">
        <f t="shared" si="1"/>
        <v>0</v>
      </c>
      <c r="K20" s="5">
        <f t="shared" si="2"/>
        <v>0</v>
      </c>
    </row>
    <row r="21" spans="1:11" ht="15" thickBot="1">
      <c r="A21" s="1"/>
      <c r="B21" s="1"/>
      <c r="C21" s="1"/>
      <c r="D21" s="1"/>
      <c r="E21" s="173" t="s">
        <v>9</v>
      </c>
      <c r="F21" s="176"/>
      <c r="G21" s="177"/>
      <c r="H21" s="66">
        <f>SUM(H11:H20)</f>
        <v>0</v>
      </c>
      <c r="I21" s="67"/>
      <c r="J21" s="67"/>
      <c r="K21" s="66">
        <f>SUM(K11:K20)</f>
        <v>0</v>
      </c>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72"/>
      <c r="I24" s="172"/>
      <c r="J24" s="172"/>
      <c r="K24" s="6"/>
    </row>
    <row r="29" spans="1:11" ht="36" customHeight="1"/>
  </sheetData>
  <mergeCells count="17">
    <mergeCell ref="H24:J24"/>
    <mergeCell ref="F8:F9"/>
    <mergeCell ref="G8:G9"/>
    <mergeCell ref="H8:H9"/>
    <mergeCell ref="I8:J8"/>
    <mergeCell ref="E21:G21"/>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88"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15DEF-AEE9-4BC3-A0CB-141AA558F0E8}">
  <sheetPr codeName="Arkusz10">
    <pageSetUpPr fitToPage="1"/>
  </sheetPr>
  <dimension ref="A1:K37"/>
  <sheetViews>
    <sheetView topLeftCell="A31" workbookViewId="0">
      <selection activeCell="A6" sqref="A6:K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1.75" customWidth="1"/>
    <col min="11" max="11" width="12.75"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528</v>
      </c>
      <c r="B6" s="176"/>
      <c r="C6" s="176"/>
      <c r="D6" s="176"/>
      <c r="E6" s="176"/>
      <c r="F6" s="176"/>
      <c r="G6" s="176"/>
      <c r="H6" s="176"/>
      <c r="I6" s="176"/>
      <c r="J6" s="176"/>
      <c r="K6" s="176"/>
    </row>
    <row r="7" spans="1:11">
      <c r="A7" s="109"/>
      <c r="B7" s="109"/>
      <c r="C7" s="109"/>
      <c r="D7" s="109"/>
      <c r="E7" s="109"/>
      <c r="F7" s="109"/>
      <c r="G7" s="109"/>
      <c r="H7" s="109"/>
      <c r="I7" s="109"/>
      <c r="J7" s="109"/>
      <c r="K7" s="109"/>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5.5">
      <c r="A11" s="40">
        <v>1</v>
      </c>
      <c r="B11" s="41" t="s">
        <v>668</v>
      </c>
      <c r="C11" s="42"/>
      <c r="D11" s="42"/>
      <c r="E11" s="43"/>
      <c r="F11" s="88"/>
      <c r="G11" s="40"/>
      <c r="H11" s="44"/>
      <c r="I11" s="40"/>
      <c r="J11" s="44"/>
      <c r="K11" s="45"/>
    </row>
    <row r="12" spans="1:11" ht="280.5">
      <c r="A12" s="2" t="s">
        <v>54</v>
      </c>
      <c r="B12" s="10" t="s">
        <v>669</v>
      </c>
      <c r="C12" s="9"/>
      <c r="D12" s="9"/>
      <c r="E12" s="8" t="s">
        <v>11</v>
      </c>
      <c r="F12" s="11">
        <v>15</v>
      </c>
      <c r="G12" s="2"/>
      <c r="H12" s="4">
        <f t="shared" ref="H12:H28" si="0">ROUND(F12*G12,2)</f>
        <v>0</v>
      </c>
      <c r="I12" s="2"/>
      <c r="J12" s="4">
        <f t="shared" ref="J12:J22" si="1">+H12*I12%</f>
        <v>0</v>
      </c>
      <c r="K12" s="5">
        <f t="shared" ref="K12:K28" si="2">ROUND(H12+J12,2)</f>
        <v>0</v>
      </c>
    </row>
    <row r="13" spans="1:11" ht="102">
      <c r="A13" s="2" t="s">
        <v>55</v>
      </c>
      <c r="B13" s="10" t="s">
        <v>670</v>
      </c>
      <c r="C13" s="9"/>
      <c r="D13" s="9"/>
      <c r="E13" s="8" t="s">
        <v>11</v>
      </c>
      <c r="F13" s="11">
        <v>50</v>
      </c>
      <c r="G13" s="2"/>
      <c r="H13" s="4">
        <f t="shared" si="0"/>
        <v>0</v>
      </c>
      <c r="I13" s="2"/>
      <c r="J13" s="4">
        <f t="shared" si="1"/>
        <v>0</v>
      </c>
      <c r="K13" s="5">
        <f t="shared" si="2"/>
        <v>0</v>
      </c>
    </row>
    <row r="14" spans="1:11" ht="25.5">
      <c r="A14" s="2" t="s">
        <v>412</v>
      </c>
      <c r="B14" s="89" t="s">
        <v>686</v>
      </c>
      <c r="C14" s="9"/>
      <c r="D14" s="9"/>
      <c r="E14" s="8" t="s">
        <v>11</v>
      </c>
      <c r="F14" s="11">
        <v>50</v>
      </c>
      <c r="G14" s="2"/>
      <c r="H14" s="4">
        <f t="shared" si="0"/>
        <v>0</v>
      </c>
      <c r="I14" s="2"/>
      <c r="J14" s="4">
        <f t="shared" si="1"/>
        <v>0</v>
      </c>
      <c r="K14" s="5">
        <f t="shared" si="2"/>
        <v>0</v>
      </c>
    </row>
    <row r="15" spans="1:11" ht="25.5">
      <c r="A15" s="40">
        <v>2</v>
      </c>
      <c r="B15" s="41" t="s">
        <v>671</v>
      </c>
      <c r="C15" s="42"/>
      <c r="D15" s="42"/>
      <c r="E15" s="43"/>
      <c r="F15" s="88"/>
      <c r="G15" s="40"/>
      <c r="H15" s="44"/>
      <c r="I15" s="40"/>
      <c r="J15" s="44"/>
      <c r="K15" s="45"/>
    </row>
    <row r="16" spans="1:11" ht="153">
      <c r="A16" s="2" t="s">
        <v>56</v>
      </c>
      <c r="B16" s="10" t="s">
        <v>677</v>
      </c>
      <c r="C16" s="9"/>
      <c r="D16" s="9"/>
      <c r="E16" s="8" t="s">
        <v>11</v>
      </c>
      <c r="F16" s="11">
        <v>50</v>
      </c>
      <c r="G16" s="2"/>
      <c r="H16" s="4">
        <v>220</v>
      </c>
      <c r="I16" s="2"/>
      <c r="J16" s="4">
        <f t="shared" si="1"/>
        <v>0</v>
      </c>
      <c r="K16" s="5">
        <f t="shared" si="2"/>
        <v>220</v>
      </c>
    </row>
    <row r="17" spans="1:11" ht="89.25">
      <c r="A17" s="2" t="s">
        <v>57</v>
      </c>
      <c r="B17" s="10" t="s">
        <v>672</v>
      </c>
      <c r="C17" s="9"/>
      <c r="D17" s="9"/>
      <c r="E17" s="8" t="s">
        <v>11</v>
      </c>
      <c r="F17" s="11">
        <v>50</v>
      </c>
      <c r="G17" s="2"/>
      <c r="H17" s="4">
        <v>130</v>
      </c>
      <c r="I17" s="2"/>
      <c r="J17" s="4">
        <f t="shared" si="1"/>
        <v>0</v>
      </c>
      <c r="K17" s="5">
        <f t="shared" si="2"/>
        <v>130</v>
      </c>
    </row>
    <row r="18" spans="1:11" ht="38.25">
      <c r="A18" s="110">
        <v>3</v>
      </c>
      <c r="B18" s="117" t="s">
        <v>676</v>
      </c>
      <c r="C18" s="111"/>
      <c r="D18" s="111"/>
      <c r="E18" s="112"/>
      <c r="F18" s="113"/>
      <c r="G18" s="114"/>
      <c r="H18" s="115"/>
      <c r="I18" s="114"/>
      <c r="J18" s="115"/>
      <c r="K18" s="116"/>
    </row>
    <row r="19" spans="1:11" ht="267.75">
      <c r="A19" s="2" t="s">
        <v>590</v>
      </c>
      <c r="B19" s="10" t="s">
        <v>678</v>
      </c>
      <c r="C19" s="9"/>
      <c r="D19" s="9"/>
      <c r="E19" s="8" t="s">
        <v>11</v>
      </c>
      <c r="F19" s="11">
        <v>50</v>
      </c>
      <c r="G19" s="2"/>
      <c r="H19" s="4">
        <f t="shared" si="0"/>
        <v>0</v>
      </c>
      <c r="I19" s="2"/>
      <c r="J19" s="4">
        <f t="shared" si="1"/>
        <v>0</v>
      </c>
      <c r="K19" s="5">
        <f t="shared" si="2"/>
        <v>0</v>
      </c>
    </row>
    <row r="20" spans="1:11" ht="63.75">
      <c r="A20" s="2" t="s">
        <v>591</v>
      </c>
      <c r="B20" s="10" t="s">
        <v>679</v>
      </c>
      <c r="C20" s="9"/>
      <c r="D20" s="9"/>
      <c r="E20" s="8" t="s">
        <v>11</v>
      </c>
      <c r="F20" s="11">
        <v>70</v>
      </c>
      <c r="G20" s="2"/>
      <c r="H20" s="4">
        <f t="shared" si="0"/>
        <v>0</v>
      </c>
      <c r="I20" s="2"/>
      <c r="J20" s="4">
        <f t="shared" si="1"/>
        <v>0</v>
      </c>
      <c r="K20" s="5">
        <f t="shared" si="2"/>
        <v>0</v>
      </c>
    </row>
    <row r="21" spans="1:11" ht="267.75">
      <c r="A21" s="2" t="s">
        <v>592</v>
      </c>
      <c r="B21" s="10" t="s">
        <v>680</v>
      </c>
      <c r="C21" s="9"/>
      <c r="D21" s="9"/>
      <c r="E21" s="8" t="s">
        <v>11</v>
      </c>
      <c r="F21" s="11">
        <v>50</v>
      </c>
      <c r="G21" s="2"/>
      <c r="H21" s="4">
        <f t="shared" si="0"/>
        <v>0</v>
      </c>
      <c r="I21" s="2"/>
      <c r="J21" s="4">
        <f t="shared" si="1"/>
        <v>0</v>
      </c>
      <c r="K21" s="5">
        <f t="shared" si="2"/>
        <v>0</v>
      </c>
    </row>
    <row r="22" spans="1:11" s="120" customFormat="1" ht="25.5">
      <c r="A22" s="81" t="s">
        <v>593</v>
      </c>
      <c r="B22" s="89" t="s">
        <v>685</v>
      </c>
      <c r="C22" s="119"/>
      <c r="D22" s="119"/>
      <c r="E22" s="8" t="s">
        <v>11</v>
      </c>
      <c r="F22" s="11">
        <v>20</v>
      </c>
      <c r="G22" s="81"/>
      <c r="H22" s="80">
        <f t="shared" si="0"/>
        <v>0</v>
      </c>
      <c r="I22" s="81"/>
      <c r="J22" s="80">
        <f t="shared" si="1"/>
        <v>0</v>
      </c>
      <c r="K22" s="82">
        <f t="shared" si="2"/>
        <v>0</v>
      </c>
    </row>
    <row r="23" spans="1:11" ht="25.5">
      <c r="A23" s="2" t="s">
        <v>691</v>
      </c>
      <c r="B23" s="10" t="s">
        <v>681</v>
      </c>
      <c r="C23" s="9"/>
      <c r="D23" s="9"/>
      <c r="E23" s="8" t="s">
        <v>11</v>
      </c>
      <c r="F23" s="11">
        <v>50</v>
      </c>
      <c r="G23" s="2"/>
      <c r="H23" s="4">
        <f t="shared" si="0"/>
        <v>0</v>
      </c>
      <c r="I23" s="2"/>
      <c r="J23" s="4">
        <f>+H23*I23%</f>
        <v>0</v>
      </c>
      <c r="K23" s="5">
        <f t="shared" si="2"/>
        <v>0</v>
      </c>
    </row>
    <row r="24" spans="1:11">
      <c r="A24" s="2" t="s">
        <v>692</v>
      </c>
      <c r="B24" s="10" t="s">
        <v>603</v>
      </c>
      <c r="C24" s="9"/>
      <c r="D24" s="9"/>
      <c r="E24" s="8" t="s">
        <v>11</v>
      </c>
      <c r="F24" s="11">
        <v>20</v>
      </c>
      <c r="G24" s="2"/>
      <c r="H24" s="4">
        <f t="shared" si="0"/>
        <v>0</v>
      </c>
      <c r="I24" s="2"/>
      <c r="J24" s="4">
        <f>+H24*I24%</f>
        <v>0</v>
      </c>
      <c r="K24" s="5">
        <f t="shared" si="2"/>
        <v>0</v>
      </c>
    </row>
    <row r="25" spans="1:11" ht="25.5">
      <c r="A25" s="40">
        <v>4</v>
      </c>
      <c r="B25" s="41" t="s">
        <v>682</v>
      </c>
      <c r="C25" s="42"/>
      <c r="D25" s="42"/>
      <c r="E25" s="43"/>
      <c r="F25" s="88"/>
      <c r="G25" s="40"/>
      <c r="H25" s="44"/>
      <c r="I25" s="40"/>
      <c r="J25" s="44"/>
      <c r="K25" s="45"/>
    </row>
    <row r="26" spans="1:11" ht="153">
      <c r="A26" s="2" t="s">
        <v>673</v>
      </c>
      <c r="B26" s="10" t="s">
        <v>683</v>
      </c>
      <c r="C26" s="9"/>
      <c r="D26" s="9"/>
      <c r="E26" s="8" t="s">
        <v>11</v>
      </c>
      <c r="F26" s="11">
        <v>100</v>
      </c>
      <c r="G26" s="2"/>
      <c r="H26" s="4">
        <f t="shared" ref="H26:H27" si="3">ROUND(F26*G26,2)</f>
        <v>0</v>
      </c>
      <c r="I26" s="2"/>
      <c r="J26" s="4">
        <f t="shared" ref="J26:J27" si="4">+H26*I26%</f>
        <v>0</v>
      </c>
      <c r="K26" s="5">
        <f t="shared" ref="K26:K27" si="5">ROUND(H26+J26,2)</f>
        <v>0</v>
      </c>
    </row>
    <row r="27" spans="1:11" ht="89.25">
      <c r="A27" s="2" t="s">
        <v>674</v>
      </c>
      <c r="B27" s="10" t="s">
        <v>684</v>
      </c>
      <c r="C27" s="9"/>
      <c r="D27" s="9"/>
      <c r="E27" s="8" t="s">
        <v>11</v>
      </c>
      <c r="F27" s="11">
        <v>100</v>
      </c>
      <c r="G27" s="2"/>
      <c r="H27" s="4">
        <f t="shared" si="3"/>
        <v>0</v>
      </c>
      <c r="I27" s="2"/>
      <c r="J27" s="4">
        <f t="shared" si="4"/>
        <v>0</v>
      </c>
      <c r="K27" s="5">
        <f t="shared" si="5"/>
        <v>0</v>
      </c>
    </row>
    <row r="28" spans="1:11" ht="25.5">
      <c r="A28" s="2" t="s">
        <v>675</v>
      </c>
      <c r="B28" s="10" t="s">
        <v>526</v>
      </c>
      <c r="C28" s="9"/>
      <c r="D28" s="9"/>
      <c r="E28" s="8" t="s">
        <v>11</v>
      </c>
      <c r="F28" s="11">
        <v>2</v>
      </c>
      <c r="G28" s="2"/>
      <c r="H28" s="4">
        <f t="shared" si="0"/>
        <v>0</v>
      </c>
      <c r="I28" s="2"/>
      <c r="J28" s="4">
        <f>+H28*I28%</f>
        <v>0</v>
      </c>
      <c r="K28" s="5">
        <f t="shared" si="2"/>
        <v>0</v>
      </c>
    </row>
    <row r="29" spans="1:11" ht="15" thickBot="1">
      <c r="A29" s="109"/>
      <c r="B29" s="109"/>
      <c r="C29" s="109"/>
      <c r="D29" s="109"/>
      <c r="E29" s="173" t="s">
        <v>9</v>
      </c>
      <c r="F29" s="176"/>
      <c r="G29" s="177"/>
      <c r="H29" s="66"/>
      <c r="I29" s="67"/>
      <c r="J29" s="67"/>
      <c r="K29" s="66"/>
    </row>
    <row r="30" spans="1:11">
      <c r="A30" s="109"/>
      <c r="B30" s="109"/>
      <c r="C30" s="109"/>
      <c r="D30" s="109"/>
      <c r="E30" s="109"/>
      <c r="F30" s="109"/>
      <c r="G30" s="109"/>
      <c r="H30" s="109"/>
      <c r="I30" s="109"/>
      <c r="J30" s="109"/>
      <c r="K30" s="109"/>
    </row>
    <row r="31" spans="1:11">
      <c r="A31" s="109"/>
      <c r="B31" s="109"/>
      <c r="C31" s="109"/>
      <c r="D31" s="109"/>
      <c r="E31" s="109"/>
      <c r="F31" s="109"/>
      <c r="G31" s="109"/>
      <c r="H31" s="109"/>
      <c r="I31" s="109"/>
      <c r="J31" s="109"/>
      <c r="K31" s="109"/>
    </row>
    <row r="32" spans="1:11">
      <c r="A32" s="109"/>
      <c r="B32" s="109"/>
      <c r="C32" s="109"/>
      <c r="D32" s="109"/>
      <c r="E32" s="109"/>
      <c r="F32" s="109"/>
      <c r="G32" s="109"/>
      <c r="H32" s="172"/>
      <c r="I32" s="172"/>
      <c r="J32" s="172"/>
      <c r="K32" s="108"/>
    </row>
    <row r="37" ht="28.5" customHeight="1"/>
  </sheetData>
  <mergeCells count="17">
    <mergeCell ref="E29:G29"/>
    <mergeCell ref="H32:J32"/>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scale="89" fitToHeight="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Arkusz68">
    <pageSetUpPr fitToPage="1"/>
  </sheetPr>
  <dimension ref="A1:K20"/>
  <sheetViews>
    <sheetView workbookViewId="0">
      <selection activeCell="A6" sqref="A6:K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530</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14.75">
      <c r="A11" s="2">
        <v>1</v>
      </c>
      <c r="B11" s="10" t="s">
        <v>529</v>
      </c>
      <c r="C11" s="9"/>
      <c r="D11" s="9"/>
      <c r="E11" s="8" t="s">
        <v>11</v>
      </c>
      <c r="F11" s="11">
        <v>400</v>
      </c>
      <c r="G11" s="4"/>
      <c r="H11" s="4">
        <f t="shared" ref="H11" si="0">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26"/>
      <c r="C13" s="1"/>
      <c r="D13" s="1"/>
      <c r="E13" s="1"/>
      <c r="F13" s="1"/>
      <c r="G13" s="1"/>
      <c r="H13" s="1"/>
      <c r="I13" s="1"/>
      <c r="J13" s="1"/>
      <c r="K13" s="1"/>
    </row>
    <row r="14" spans="1:11">
      <c r="A14" s="1"/>
      <c r="B14" s="30"/>
      <c r="C14" s="1"/>
      <c r="D14" s="1"/>
      <c r="E14" s="1"/>
      <c r="F14" s="1"/>
      <c r="G14" s="1"/>
      <c r="H14" s="1"/>
      <c r="I14" s="1"/>
      <c r="J14" s="1"/>
      <c r="K14" s="1"/>
    </row>
    <row r="15" spans="1:11">
      <c r="A15" s="1"/>
      <c r="B15" s="1"/>
      <c r="C15" s="1"/>
      <c r="D15" s="1"/>
      <c r="E15" s="1"/>
      <c r="F15" s="1"/>
      <c r="G15" s="1"/>
      <c r="H15" s="172"/>
      <c r="I15" s="172"/>
      <c r="J15" s="172"/>
      <c r="K15" s="6"/>
    </row>
    <row r="20" ht="27"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Arkusz69">
    <pageSetUpPr fitToPage="1"/>
  </sheetPr>
  <dimension ref="A1:K17"/>
  <sheetViews>
    <sheetView workbookViewId="0">
      <selection activeCell="B7" sqref="B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533</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19.25" customHeight="1">
      <c r="A11" s="2">
        <v>1</v>
      </c>
      <c r="B11" s="10" t="s">
        <v>531</v>
      </c>
      <c r="C11" s="9"/>
      <c r="D11" s="9"/>
      <c r="E11" s="8" t="s">
        <v>11</v>
      </c>
      <c r="F11" s="11">
        <v>4200</v>
      </c>
      <c r="G11" s="4"/>
      <c r="H11" s="4">
        <f t="shared" ref="H11:H13" si="0">ROUND(F11*G11,2)</f>
        <v>0</v>
      </c>
      <c r="I11" s="2"/>
      <c r="J11" s="4">
        <f>+H11*I11%</f>
        <v>0</v>
      </c>
      <c r="K11" s="5">
        <f>ROUND(H11+J11,2)</f>
        <v>0</v>
      </c>
    </row>
    <row r="12" spans="1:11" ht="171" customHeight="1">
      <c r="A12" s="2">
        <v>2</v>
      </c>
      <c r="B12" s="10" t="s">
        <v>534</v>
      </c>
      <c r="C12" s="9"/>
      <c r="D12" s="9"/>
      <c r="E12" s="8" t="s">
        <v>11</v>
      </c>
      <c r="F12" s="11">
        <v>50000</v>
      </c>
      <c r="G12" s="4"/>
      <c r="H12" s="4">
        <f t="shared" si="0"/>
        <v>0</v>
      </c>
      <c r="I12" s="2"/>
      <c r="J12" s="4">
        <f t="shared" ref="J12:J13" si="1">+H12*I12%</f>
        <v>0</v>
      </c>
      <c r="K12" s="5">
        <f t="shared" ref="K12:K13" si="2">ROUND(H12+J12,2)</f>
        <v>0</v>
      </c>
    </row>
    <row r="13" spans="1:11">
      <c r="A13" s="2">
        <v>3</v>
      </c>
      <c r="B13" s="10" t="s">
        <v>532</v>
      </c>
      <c r="C13" s="9"/>
      <c r="D13" s="9"/>
      <c r="E13" s="8" t="s">
        <v>11</v>
      </c>
      <c r="F13" s="11">
        <v>150</v>
      </c>
      <c r="G13" s="4"/>
      <c r="H13" s="4">
        <f t="shared" si="0"/>
        <v>0</v>
      </c>
      <c r="I13" s="2"/>
      <c r="J13" s="4">
        <f t="shared" si="1"/>
        <v>0</v>
      </c>
      <c r="K13" s="5">
        <f t="shared" si="2"/>
        <v>0</v>
      </c>
    </row>
    <row r="14" spans="1:11" ht="15" thickBot="1">
      <c r="A14" s="1"/>
      <c r="B14" s="1"/>
      <c r="C14" s="1"/>
      <c r="D14" s="1"/>
      <c r="E14" s="173" t="s">
        <v>9</v>
      </c>
      <c r="F14" s="176"/>
      <c r="G14" s="177"/>
      <c r="H14" s="66">
        <f>SUM(H11:H13)</f>
        <v>0</v>
      </c>
      <c r="I14" s="67"/>
      <c r="J14" s="67"/>
      <c r="K14" s="66">
        <f>SUM(K11:K13)</f>
        <v>0</v>
      </c>
    </row>
    <row r="15" spans="1:11">
      <c r="A15" s="1"/>
      <c r="B15" s="26"/>
      <c r="C15" s="1"/>
      <c r="D15" s="1"/>
      <c r="E15" s="1"/>
      <c r="F15" s="1"/>
      <c r="G15" s="1"/>
      <c r="H15" s="1"/>
      <c r="I15" s="1"/>
      <c r="J15" s="1"/>
      <c r="K15" s="1"/>
    </row>
    <row r="16" spans="1:11">
      <c r="A16" s="1"/>
      <c r="B16" s="30"/>
      <c r="C16" s="1"/>
      <c r="D16" s="1"/>
      <c r="E16" s="1"/>
      <c r="F16" s="1"/>
      <c r="G16" s="1"/>
      <c r="H16" s="1"/>
      <c r="I16" s="1"/>
      <c r="J16" s="1"/>
      <c r="K16" s="1"/>
    </row>
    <row r="17" spans="1:11">
      <c r="A17" s="1"/>
      <c r="B17" s="1"/>
      <c r="C17" s="1"/>
      <c r="D17" s="1"/>
      <c r="E17" s="1"/>
      <c r="F17" s="1"/>
      <c r="G17" s="1"/>
      <c r="H17" s="172"/>
      <c r="I17" s="172"/>
      <c r="J17" s="172"/>
      <c r="K17" s="6"/>
    </row>
  </sheetData>
  <mergeCells count="17">
    <mergeCell ref="A1:K1"/>
    <mergeCell ref="A2:K2"/>
    <mergeCell ref="A3:K3"/>
    <mergeCell ref="A5:K5"/>
    <mergeCell ref="K8:K9"/>
    <mergeCell ref="A6:K6"/>
    <mergeCell ref="A8:A9"/>
    <mergeCell ref="B8:B9"/>
    <mergeCell ref="C8:C9"/>
    <mergeCell ref="D8:D9"/>
    <mergeCell ref="H17:J17"/>
    <mergeCell ref="F8:F9"/>
    <mergeCell ref="G8:G9"/>
    <mergeCell ref="H8:H9"/>
    <mergeCell ref="I8:J8"/>
    <mergeCell ref="E14:G14"/>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Arkusz70">
    <pageSetUpPr fitToPage="1"/>
  </sheetPr>
  <dimension ref="A1:K31"/>
  <sheetViews>
    <sheetView workbookViewId="0">
      <selection activeCell="B18" sqref="B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548</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c r="A11" s="2">
        <v>1</v>
      </c>
      <c r="B11" s="10" t="s">
        <v>535</v>
      </c>
      <c r="C11" s="9"/>
      <c r="D11" s="9"/>
      <c r="E11" s="8" t="s">
        <v>11</v>
      </c>
      <c r="F11" s="11">
        <v>5</v>
      </c>
      <c r="G11" s="4"/>
      <c r="H11" s="4">
        <f t="shared" ref="H11:H22" si="0">ROUND(F11*G11,2)</f>
        <v>0</v>
      </c>
      <c r="I11" s="2"/>
      <c r="J11" s="4">
        <f>+H11*I11%</f>
        <v>0</v>
      </c>
      <c r="K11" s="5">
        <f>ROUND(H11+J11,2)</f>
        <v>0</v>
      </c>
    </row>
    <row r="12" spans="1:11">
      <c r="A12" s="2">
        <v>2</v>
      </c>
      <c r="B12" s="10" t="s">
        <v>536</v>
      </c>
      <c r="C12" s="9"/>
      <c r="D12" s="9"/>
      <c r="E12" s="8" t="s">
        <v>11</v>
      </c>
      <c r="F12" s="11">
        <v>8</v>
      </c>
      <c r="G12" s="4"/>
      <c r="H12" s="4">
        <f t="shared" si="0"/>
        <v>0</v>
      </c>
      <c r="I12" s="2"/>
      <c r="J12" s="4">
        <f t="shared" ref="J12:J22" si="1">+H12*I12%</f>
        <v>0</v>
      </c>
      <c r="K12" s="5">
        <f t="shared" ref="K12:K22" si="2">ROUND(H12+J12,2)</f>
        <v>0</v>
      </c>
    </row>
    <row r="13" spans="1:11">
      <c r="A13" s="2">
        <v>3</v>
      </c>
      <c r="B13" s="10" t="s">
        <v>537</v>
      </c>
      <c r="C13" s="9"/>
      <c r="D13" s="9"/>
      <c r="E13" s="8" t="s">
        <v>11</v>
      </c>
      <c r="F13" s="11">
        <v>8</v>
      </c>
      <c r="G13" s="4"/>
      <c r="H13" s="4">
        <f t="shared" si="0"/>
        <v>0</v>
      </c>
      <c r="I13" s="2"/>
      <c r="J13" s="4">
        <f t="shared" si="1"/>
        <v>0</v>
      </c>
      <c r="K13" s="5">
        <f t="shared" si="2"/>
        <v>0</v>
      </c>
    </row>
    <row r="14" spans="1:11">
      <c r="A14" s="2">
        <v>4</v>
      </c>
      <c r="B14" s="10" t="s">
        <v>538</v>
      </c>
      <c r="C14" s="9"/>
      <c r="D14" s="9"/>
      <c r="E14" s="8" t="s">
        <v>11</v>
      </c>
      <c r="F14" s="11">
        <v>5</v>
      </c>
      <c r="G14" s="4"/>
      <c r="H14" s="4">
        <f t="shared" si="0"/>
        <v>0</v>
      </c>
      <c r="I14" s="2"/>
      <c r="J14" s="4">
        <f t="shared" si="1"/>
        <v>0</v>
      </c>
      <c r="K14" s="5">
        <f t="shared" si="2"/>
        <v>0</v>
      </c>
    </row>
    <row r="15" spans="1:11">
      <c r="A15" s="2">
        <v>5</v>
      </c>
      <c r="B15" s="10" t="s">
        <v>539</v>
      </c>
      <c r="C15" s="9"/>
      <c r="D15" s="9"/>
      <c r="E15" s="8" t="s">
        <v>11</v>
      </c>
      <c r="F15" s="11">
        <v>1000</v>
      </c>
      <c r="G15" s="4"/>
      <c r="H15" s="4">
        <f t="shared" si="0"/>
        <v>0</v>
      </c>
      <c r="I15" s="2"/>
      <c r="J15" s="4">
        <f t="shared" si="1"/>
        <v>0</v>
      </c>
      <c r="K15" s="5">
        <f t="shared" si="2"/>
        <v>0</v>
      </c>
    </row>
    <row r="16" spans="1:11">
      <c r="A16" s="2">
        <v>6</v>
      </c>
      <c r="B16" s="10" t="s">
        <v>540</v>
      </c>
      <c r="C16" s="9"/>
      <c r="D16" s="9"/>
      <c r="E16" s="8" t="s">
        <v>11</v>
      </c>
      <c r="F16" s="11">
        <v>1000</v>
      </c>
      <c r="G16" s="4"/>
      <c r="H16" s="4">
        <f t="shared" si="0"/>
        <v>0</v>
      </c>
      <c r="I16" s="2"/>
      <c r="J16" s="4">
        <f t="shared" si="1"/>
        <v>0</v>
      </c>
      <c r="K16" s="5">
        <f t="shared" si="2"/>
        <v>0</v>
      </c>
    </row>
    <row r="17" spans="1:11">
      <c r="A17" s="2">
        <v>7</v>
      </c>
      <c r="B17" s="10" t="s">
        <v>541</v>
      </c>
      <c r="C17" s="9"/>
      <c r="D17" s="9"/>
      <c r="E17" s="8" t="s">
        <v>11</v>
      </c>
      <c r="F17" s="11">
        <v>1000</v>
      </c>
      <c r="G17" s="4"/>
      <c r="H17" s="4">
        <f t="shared" si="0"/>
        <v>0</v>
      </c>
      <c r="I17" s="2"/>
      <c r="J17" s="4">
        <f t="shared" si="1"/>
        <v>0</v>
      </c>
      <c r="K17" s="5">
        <f t="shared" si="2"/>
        <v>0</v>
      </c>
    </row>
    <row r="18" spans="1:11">
      <c r="A18" s="2">
        <v>8</v>
      </c>
      <c r="B18" s="10" t="s">
        <v>542</v>
      </c>
      <c r="C18" s="9"/>
      <c r="D18" s="9"/>
      <c r="E18" s="8" t="s">
        <v>11</v>
      </c>
      <c r="F18" s="11">
        <v>1500</v>
      </c>
      <c r="G18" s="4"/>
      <c r="H18" s="4">
        <f t="shared" si="0"/>
        <v>0</v>
      </c>
      <c r="I18" s="2"/>
      <c r="J18" s="4">
        <f t="shared" si="1"/>
        <v>0</v>
      </c>
      <c r="K18" s="5">
        <f t="shared" si="2"/>
        <v>0</v>
      </c>
    </row>
    <row r="19" spans="1:11">
      <c r="A19" s="2">
        <v>9</v>
      </c>
      <c r="B19" s="10" t="s">
        <v>543</v>
      </c>
      <c r="C19" s="9"/>
      <c r="D19" s="9"/>
      <c r="E19" s="8" t="s">
        <v>11</v>
      </c>
      <c r="F19" s="11">
        <v>1000</v>
      </c>
      <c r="G19" s="4"/>
      <c r="H19" s="4">
        <f t="shared" si="0"/>
        <v>0</v>
      </c>
      <c r="I19" s="2"/>
      <c r="J19" s="4">
        <f t="shared" si="1"/>
        <v>0</v>
      </c>
      <c r="K19" s="5">
        <f t="shared" si="2"/>
        <v>0</v>
      </c>
    </row>
    <row r="20" spans="1:11">
      <c r="A20" s="2">
        <v>10</v>
      </c>
      <c r="B20" s="10" t="s">
        <v>544</v>
      </c>
      <c r="C20" s="9"/>
      <c r="D20" s="9"/>
      <c r="E20" s="8" t="s">
        <v>11</v>
      </c>
      <c r="F20" s="11">
        <v>2000</v>
      </c>
      <c r="G20" s="4"/>
      <c r="H20" s="4">
        <f t="shared" si="0"/>
        <v>0</v>
      </c>
      <c r="I20" s="2"/>
      <c r="J20" s="4">
        <f t="shared" si="1"/>
        <v>0</v>
      </c>
      <c r="K20" s="5">
        <f t="shared" si="2"/>
        <v>0</v>
      </c>
    </row>
    <row r="21" spans="1:11">
      <c r="A21" s="2">
        <v>11</v>
      </c>
      <c r="B21" s="10" t="s">
        <v>545</v>
      </c>
      <c r="C21" s="9"/>
      <c r="D21" s="9"/>
      <c r="E21" s="8" t="s">
        <v>11</v>
      </c>
      <c r="F21" s="11">
        <v>1000</v>
      </c>
      <c r="G21" s="4"/>
      <c r="H21" s="4">
        <f t="shared" si="0"/>
        <v>0</v>
      </c>
      <c r="I21" s="2"/>
      <c r="J21" s="4">
        <f t="shared" si="1"/>
        <v>0</v>
      </c>
      <c r="K21" s="5">
        <f t="shared" si="2"/>
        <v>0</v>
      </c>
    </row>
    <row r="22" spans="1:11">
      <c r="A22" s="2">
        <v>12</v>
      </c>
      <c r="B22" s="10" t="s">
        <v>546</v>
      </c>
      <c r="C22" s="9"/>
      <c r="D22" s="9"/>
      <c r="E22" s="8" t="s">
        <v>13</v>
      </c>
      <c r="F22" s="11">
        <v>2</v>
      </c>
      <c r="G22" s="4"/>
      <c r="H22" s="4">
        <f t="shared" si="0"/>
        <v>0</v>
      </c>
      <c r="I22" s="2"/>
      <c r="J22" s="4">
        <f t="shared" si="1"/>
        <v>0</v>
      </c>
      <c r="K22" s="5">
        <f t="shared" si="2"/>
        <v>0</v>
      </c>
    </row>
    <row r="23" spans="1:11" ht="15" thickBot="1">
      <c r="A23" s="1"/>
      <c r="B23" s="1"/>
      <c r="C23" s="1"/>
      <c r="D23" s="1"/>
      <c r="E23" s="173" t="s">
        <v>9</v>
      </c>
      <c r="F23" s="176"/>
      <c r="G23" s="177"/>
      <c r="H23" s="66">
        <f>SUM(H11:H22)</f>
        <v>0</v>
      </c>
      <c r="I23" s="67"/>
      <c r="J23" s="67"/>
      <c r="K23" s="66">
        <f>SUM(K11:K22)</f>
        <v>0</v>
      </c>
    </row>
    <row r="24" spans="1:11" ht="76.5">
      <c r="A24" s="1"/>
      <c r="B24" s="26" t="s">
        <v>547</v>
      </c>
      <c r="C24" s="1"/>
      <c r="D24" s="1"/>
      <c r="E24" s="1"/>
      <c r="F24" s="1"/>
      <c r="G24" s="1"/>
      <c r="H24" s="1"/>
      <c r="I24" s="1"/>
      <c r="J24" s="1"/>
      <c r="K24" s="1"/>
    </row>
    <row r="25" spans="1:11">
      <c r="A25" s="1"/>
      <c r="B25" s="30"/>
      <c r="C25" s="1"/>
      <c r="D25" s="1"/>
      <c r="E25" s="1"/>
      <c r="F25" s="1"/>
      <c r="G25" s="1"/>
      <c r="H25" s="1"/>
      <c r="I25" s="1"/>
      <c r="J25" s="1"/>
      <c r="K25" s="1"/>
    </row>
    <row r="26" spans="1:11">
      <c r="A26" s="1"/>
      <c r="B26" s="1"/>
      <c r="C26" s="1"/>
      <c r="D26" s="1"/>
      <c r="E26" s="1"/>
      <c r="F26" s="1"/>
      <c r="G26" s="1"/>
      <c r="H26" s="172"/>
      <c r="I26" s="172"/>
      <c r="J26" s="172"/>
      <c r="K26" s="6"/>
    </row>
    <row r="31" spans="1:11" ht="31.5" customHeight="1"/>
  </sheetData>
  <mergeCells count="17">
    <mergeCell ref="A1:K1"/>
    <mergeCell ref="A2:K2"/>
    <mergeCell ref="A3:K3"/>
    <mergeCell ref="A5:K5"/>
    <mergeCell ref="K8:K9"/>
    <mergeCell ref="A6:K6"/>
    <mergeCell ref="A8:A9"/>
    <mergeCell ref="B8:B9"/>
    <mergeCell ref="C8:C9"/>
    <mergeCell ref="D8:D9"/>
    <mergeCell ref="H26:J26"/>
    <mergeCell ref="F8:F9"/>
    <mergeCell ref="G8:G9"/>
    <mergeCell ref="H8:H9"/>
    <mergeCell ref="I8:J8"/>
    <mergeCell ref="E23:G23"/>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Arkusz71">
    <pageSetUpPr fitToPage="1"/>
  </sheetPr>
  <dimension ref="A1:K20"/>
  <sheetViews>
    <sheetView workbookViewId="0">
      <selection activeCell="L11" sqref="L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549</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35.75" customHeight="1">
      <c r="A11" s="2">
        <v>1</v>
      </c>
      <c r="B11" s="10" t="s">
        <v>550</v>
      </c>
      <c r="C11" s="9"/>
      <c r="D11" s="9"/>
      <c r="E11" s="8" t="s">
        <v>11</v>
      </c>
      <c r="F11" s="11">
        <v>10</v>
      </c>
      <c r="G11" s="4"/>
      <c r="H11" s="4">
        <f t="shared" ref="H11" si="0">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26"/>
      <c r="C13" s="1"/>
      <c r="D13" s="1"/>
      <c r="E13" s="1"/>
      <c r="F13" s="1"/>
      <c r="G13" s="1"/>
      <c r="H13" s="1"/>
      <c r="I13" s="1"/>
      <c r="J13" s="1"/>
      <c r="K13" s="1"/>
    </row>
    <row r="14" spans="1:11">
      <c r="A14" s="1"/>
      <c r="B14" s="30"/>
      <c r="C14" s="1"/>
      <c r="D14" s="1"/>
      <c r="E14" s="1"/>
      <c r="F14" s="1"/>
      <c r="G14" s="1"/>
      <c r="H14" s="1"/>
      <c r="I14" s="1"/>
      <c r="J14" s="1"/>
      <c r="K14" s="1"/>
    </row>
    <row r="15" spans="1:11">
      <c r="A15" s="1"/>
      <c r="B15" s="1"/>
      <c r="C15" s="1"/>
      <c r="D15" s="1"/>
      <c r="E15" s="1"/>
      <c r="F15" s="1"/>
      <c r="G15" s="1"/>
      <c r="H15" s="172"/>
      <c r="I15" s="172"/>
      <c r="J15" s="172"/>
      <c r="K15" s="6"/>
    </row>
    <row r="20" ht="30"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Arkusz72">
    <pageSetUpPr fitToPage="1"/>
  </sheetPr>
  <dimension ref="A1:K24"/>
  <sheetViews>
    <sheetView workbookViewId="0">
      <selection activeCell="B7" sqref="B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11.875"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613</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8.25">
      <c r="A11" s="2">
        <v>1</v>
      </c>
      <c r="B11" s="10" t="s">
        <v>551</v>
      </c>
      <c r="C11" s="9"/>
      <c r="D11" s="9"/>
      <c r="E11" s="8" t="s">
        <v>11</v>
      </c>
      <c r="F11" s="11">
        <v>500</v>
      </c>
      <c r="G11" s="4"/>
      <c r="H11" s="4">
        <f t="shared" ref="H11:H15" si="0">ROUND(F11*G11,2)</f>
        <v>0</v>
      </c>
      <c r="I11" s="2"/>
      <c r="J11" s="4">
        <f>+H11*I11%</f>
        <v>0</v>
      </c>
      <c r="K11" s="5">
        <f>ROUND(H11+J11,2)</f>
        <v>0</v>
      </c>
    </row>
    <row r="12" spans="1:11" ht="38.25">
      <c r="A12" s="2">
        <v>2</v>
      </c>
      <c r="B12" s="10" t="s">
        <v>552</v>
      </c>
      <c r="C12" s="9"/>
      <c r="D12" s="9"/>
      <c r="E12" s="8" t="s">
        <v>11</v>
      </c>
      <c r="F12" s="11">
        <v>800</v>
      </c>
      <c r="G12" s="4"/>
      <c r="H12" s="4">
        <f t="shared" si="0"/>
        <v>0</v>
      </c>
      <c r="I12" s="2"/>
      <c r="J12" s="4">
        <f t="shared" ref="J12:J15" si="1">+H12*I12%</f>
        <v>0</v>
      </c>
      <c r="K12" s="5">
        <f t="shared" ref="K12:K15" si="2">ROUND(H12+J12,2)</f>
        <v>0</v>
      </c>
    </row>
    <row r="13" spans="1:11" ht="38.25">
      <c r="A13" s="2">
        <v>3</v>
      </c>
      <c r="B13" s="10" t="s">
        <v>553</v>
      </c>
      <c r="C13" s="9"/>
      <c r="D13" s="9"/>
      <c r="E13" s="8" t="s">
        <v>11</v>
      </c>
      <c r="F13" s="11">
        <v>2500</v>
      </c>
      <c r="G13" s="4"/>
      <c r="H13" s="4">
        <f t="shared" si="0"/>
        <v>0</v>
      </c>
      <c r="I13" s="2"/>
      <c r="J13" s="4">
        <f t="shared" si="1"/>
        <v>0</v>
      </c>
      <c r="K13" s="5">
        <f t="shared" si="2"/>
        <v>0</v>
      </c>
    </row>
    <row r="14" spans="1:11" ht="25.5">
      <c r="A14" s="2">
        <v>4</v>
      </c>
      <c r="B14" s="10" t="s">
        <v>554</v>
      </c>
      <c r="C14" s="9"/>
      <c r="D14" s="9"/>
      <c r="E14" s="8" t="s">
        <v>11</v>
      </c>
      <c r="F14" s="11">
        <v>10000</v>
      </c>
      <c r="G14" s="4"/>
      <c r="H14" s="4">
        <f t="shared" si="0"/>
        <v>0</v>
      </c>
      <c r="I14" s="2"/>
      <c r="J14" s="4">
        <f t="shared" si="1"/>
        <v>0</v>
      </c>
      <c r="K14" s="5">
        <f t="shared" si="2"/>
        <v>0</v>
      </c>
    </row>
    <row r="15" spans="1:11" ht="38.25">
      <c r="A15" s="2">
        <v>5</v>
      </c>
      <c r="B15" s="10" t="s">
        <v>555</v>
      </c>
      <c r="C15" s="9"/>
      <c r="D15" s="9"/>
      <c r="E15" s="8" t="s">
        <v>11</v>
      </c>
      <c r="F15" s="11">
        <v>4000</v>
      </c>
      <c r="G15" s="4"/>
      <c r="H15" s="4">
        <f t="shared" si="0"/>
        <v>0</v>
      </c>
      <c r="I15" s="2"/>
      <c r="J15" s="4">
        <f t="shared" si="1"/>
        <v>0</v>
      </c>
      <c r="K15" s="5">
        <f t="shared" si="2"/>
        <v>0</v>
      </c>
    </row>
    <row r="16" spans="1:11" ht="15" thickBot="1">
      <c r="A16" s="1"/>
      <c r="B16" s="1"/>
      <c r="C16" s="1"/>
      <c r="D16" s="1"/>
      <c r="E16" s="173" t="s">
        <v>9</v>
      </c>
      <c r="F16" s="176"/>
      <c r="G16" s="177"/>
      <c r="H16" s="66">
        <f>SUM(H11:H15)</f>
        <v>0</v>
      </c>
      <c r="I16" s="67"/>
      <c r="J16" s="67"/>
      <c r="K16" s="66">
        <f>SUM(K11:K15)</f>
        <v>0</v>
      </c>
    </row>
    <row r="17" spans="1:11" ht="38.25">
      <c r="A17" s="1"/>
      <c r="B17" s="26" t="s">
        <v>556</v>
      </c>
      <c r="C17" s="1"/>
      <c r="D17" s="1"/>
      <c r="E17" s="1"/>
      <c r="F17" s="1"/>
      <c r="G17" s="1"/>
      <c r="H17" s="1"/>
      <c r="I17" s="1"/>
      <c r="J17" s="1"/>
      <c r="K17" s="1"/>
    </row>
    <row r="18" spans="1:11">
      <c r="A18" s="1"/>
      <c r="B18" s="30"/>
      <c r="C18" s="1"/>
      <c r="D18" s="1"/>
      <c r="E18" s="1"/>
      <c r="F18" s="1"/>
      <c r="G18" s="1"/>
      <c r="H18" s="1"/>
      <c r="I18" s="1"/>
      <c r="J18" s="1"/>
      <c r="K18" s="1"/>
    </row>
    <row r="19" spans="1:11">
      <c r="A19" s="1"/>
      <c r="B19" s="1"/>
      <c r="C19" s="1"/>
      <c r="D19" s="1"/>
      <c r="E19" s="1"/>
      <c r="F19" s="1"/>
      <c r="G19" s="1"/>
      <c r="H19" s="172"/>
      <c r="I19" s="172"/>
      <c r="J19" s="172"/>
      <c r="K19" s="6"/>
    </row>
    <row r="24" spans="1:11" ht="28.5" customHeight="1"/>
  </sheetData>
  <mergeCells count="17">
    <mergeCell ref="A1:K1"/>
    <mergeCell ref="A2:K2"/>
    <mergeCell ref="A3:K3"/>
    <mergeCell ref="A5:K5"/>
    <mergeCell ref="K8:K9"/>
    <mergeCell ref="A6:K6"/>
    <mergeCell ref="A8:A9"/>
    <mergeCell ref="B8:B9"/>
    <mergeCell ref="C8:C9"/>
    <mergeCell ref="D8:D9"/>
    <mergeCell ref="H19:J19"/>
    <mergeCell ref="F8:F9"/>
    <mergeCell ref="G8:G9"/>
    <mergeCell ref="H8:H9"/>
    <mergeCell ref="I8:J8"/>
    <mergeCell ref="E16:G16"/>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Arkusz73">
    <pageSetUpPr fitToPage="1"/>
  </sheetPr>
  <dimension ref="A1:K21"/>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559</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94.5" customHeight="1">
      <c r="A11" s="2">
        <v>1</v>
      </c>
      <c r="B11" s="10" t="s">
        <v>557</v>
      </c>
      <c r="C11" s="9"/>
      <c r="D11" s="9"/>
      <c r="E11" s="8" t="s">
        <v>11</v>
      </c>
      <c r="F11" s="11">
        <v>1800</v>
      </c>
      <c r="G11" s="4"/>
      <c r="H11" s="4">
        <f t="shared" ref="H11:H12" si="0">ROUND(F11*G11,2)</f>
        <v>0</v>
      </c>
      <c r="I11" s="2"/>
      <c r="J11" s="4">
        <f>+H11*I11%</f>
        <v>0</v>
      </c>
      <c r="K11" s="5">
        <f>ROUND(H11+J11,2)</f>
        <v>0</v>
      </c>
    </row>
    <row r="12" spans="1:11" ht="63.75">
      <c r="A12" s="2">
        <v>2</v>
      </c>
      <c r="B12" s="10" t="s">
        <v>558</v>
      </c>
      <c r="C12" s="9"/>
      <c r="D12" s="9"/>
      <c r="E12" s="8" t="s">
        <v>11</v>
      </c>
      <c r="F12" s="11">
        <v>700</v>
      </c>
      <c r="G12" s="4"/>
      <c r="H12" s="4">
        <f t="shared" si="0"/>
        <v>0</v>
      </c>
      <c r="I12" s="2"/>
      <c r="J12" s="4">
        <f t="shared" ref="J12" si="1">+H12*I12%</f>
        <v>0</v>
      </c>
      <c r="K12" s="5">
        <f t="shared" ref="K12" si="2">ROUND(H12+J12,2)</f>
        <v>0</v>
      </c>
    </row>
    <row r="13" spans="1:11" ht="15" thickBot="1">
      <c r="A13" s="1"/>
      <c r="B13" s="1"/>
      <c r="C13" s="1"/>
      <c r="D13" s="1"/>
      <c r="E13" s="173" t="s">
        <v>9</v>
      </c>
      <c r="F13" s="176"/>
      <c r="G13" s="177"/>
      <c r="H13" s="66">
        <f>SUM(H11:H12)</f>
        <v>0</v>
      </c>
      <c r="I13" s="67"/>
      <c r="J13" s="67"/>
      <c r="K13" s="66">
        <f>SUM(K11:K12)</f>
        <v>0</v>
      </c>
    </row>
    <row r="14" spans="1:11">
      <c r="A14" s="1"/>
      <c r="B14" s="26"/>
      <c r="C14" s="1"/>
      <c r="D14" s="1"/>
      <c r="E14" s="1"/>
      <c r="F14" s="1"/>
      <c r="G14" s="1"/>
      <c r="H14" s="1"/>
      <c r="I14" s="1"/>
      <c r="J14" s="1"/>
      <c r="K14" s="1"/>
    </row>
    <row r="15" spans="1:11">
      <c r="A15" s="1"/>
      <c r="B15" s="30"/>
      <c r="C15" s="1"/>
      <c r="D15" s="1"/>
      <c r="E15" s="1"/>
      <c r="F15" s="1"/>
      <c r="G15" s="1"/>
      <c r="H15" s="1"/>
      <c r="I15" s="1"/>
      <c r="J15" s="1"/>
      <c r="K15" s="1"/>
    </row>
    <row r="16" spans="1:11">
      <c r="A16" s="1"/>
      <c r="B16" s="1"/>
      <c r="C16" s="1"/>
      <c r="D16" s="1"/>
      <c r="E16" s="1"/>
      <c r="F16" s="1"/>
      <c r="G16" s="1"/>
      <c r="H16" s="172"/>
      <c r="I16" s="172"/>
      <c r="J16" s="172"/>
      <c r="K16" s="6"/>
    </row>
    <row r="21" ht="33"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Arkusz75">
    <pageSetUpPr fitToPage="1"/>
  </sheetPr>
  <dimension ref="A1:K20"/>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635</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8.25">
      <c r="A11" s="2">
        <v>1</v>
      </c>
      <c r="B11" s="10" t="s">
        <v>560</v>
      </c>
      <c r="C11" s="9"/>
      <c r="D11" s="9"/>
      <c r="E11" s="8" t="s">
        <v>11</v>
      </c>
      <c r="F11" s="11">
        <v>1200</v>
      </c>
      <c r="G11" s="4"/>
      <c r="H11" s="4">
        <f t="shared" ref="H11" si="0">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26"/>
      <c r="C13" s="1"/>
      <c r="D13" s="1"/>
      <c r="E13" s="1"/>
      <c r="F13" s="1"/>
      <c r="G13" s="1"/>
      <c r="H13" s="1"/>
      <c r="I13" s="1"/>
      <c r="J13" s="1"/>
      <c r="K13" s="1"/>
    </row>
    <row r="14" spans="1:11">
      <c r="A14" s="1"/>
      <c r="B14" s="30"/>
      <c r="C14" s="1"/>
      <c r="D14" s="1"/>
      <c r="E14" s="1"/>
      <c r="F14" s="1"/>
      <c r="G14" s="1"/>
      <c r="H14" s="1"/>
      <c r="I14" s="1"/>
      <c r="J14" s="1"/>
      <c r="K14" s="1"/>
    </row>
    <row r="15" spans="1:11">
      <c r="A15" s="1"/>
      <c r="B15" s="1"/>
      <c r="C15" s="1"/>
      <c r="D15" s="1"/>
      <c r="E15" s="1"/>
      <c r="F15" s="1"/>
      <c r="G15" s="1"/>
      <c r="H15" s="172"/>
      <c r="I15" s="172"/>
      <c r="J15" s="172"/>
      <c r="K15" s="6"/>
    </row>
    <row r="20" ht="29.25"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Arkusz76">
    <pageSetUpPr fitToPage="1"/>
  </sheetPr>
  <dimension ref="A1:K21"/>
  <sheetViews>
    <sheetView workbookViewId="0">
      <selection activeCell="B15" sqref="B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658</v>
      </c>
      <c r="B6" s="176"/>
      <c r="C6" s="176"/>
      <c r="D6" s="176"/>
      <c r="E6" s="176"/>
      <c r="F6" s="176"/>
      <c r="G6" s="176"/>
      <c r="H6" s="176"/>
      <c r="I6" s="176"/>
      <c r="J6" s="176"/>
      <c r="K6" s="176"/>
    </row>
    <row r="7" spans="1:11">
      <c r="A7" s="136"/>
      <c r="B7" s="136"/>
      <c r="C7" s="136"/>
      <c r="D7" s="136"/>
      <c r="E7" s="136"/>
      <c r="F7" s="136"/>
      <c r="G7" s="136"/>
      <c r="H7" s="136"/>
      <c r="I7" s="136"/>
      <c r="J7" s="136"/>
      <c r="K7" s="136"/>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8.25">
      <c r="A11" s="2">
        <v>1</v>
      </c>
      <c r="B11" s="10" t="s">
        <v>561</v>
      </c>
      <c r="C11" s="9"/>
      <c r="D11" s="9"/>
      <c r="E11" s="8" t="s">
        <v>11</v>
      </c>
      <c r="F11" s="11">
        <v>10</v>
      </c>
      <c r="G11" s="4"/>
      <c r="H11" s="4">
        <f t="shared" ref="H11:H12" si="0">ROUND(F11*G11,2)</f>
        <v>0</v>
      </c>
      <c r="I11" s="2"/>
      <c r="J11" s="4">
        <f>+H11*I11%</f>
        <v>0</v>
      </c>
      <c r="K11" s="5">
        <f>ROUND(H11+J11,2)</f>
        <v>0</v>
      </c>
    </row>
    <row r="12" spans="1:11" ht="38.25">
      <c r="A12" s="2">
        <v>2</v>
      </c>
      <c r="B12" s="10" t="s">
        <v>562</v>
      </c>
      <c r="C12" s="9"/>
      <c r="D12" s="9"/>
      <c r="E12" s="8" t="s">
        <v>11</v>
      </c>
      <c r="F12" s="11">
        <v>40</v>
      </c>
      <c r="G12" s="4"/>
      <c r="H12" s="4">
        <f t="shared" si="0"/>
        <v>0</v>
      </c>
      <c r="I12" s="2"/>
      <c r="J12" s="4">
        <f t="shared" ref="J12" si="1">+H12*I12%</f>
        <v>0</v>
      </c>
      <c r="K12" s="5">
        <f t="shared" ref="K12" si="2">ROUND(H12+J12,2)</f>
        <v>0</v>
      </c>
    </row>
    <row r="13" spans="1:11" ht="15" thickBot="1">
      <c r="A13" s="1"/>
      <c r="B13" s="1"/>
      <c r="C13" s="1"/>
      <c r="D13" s="1"/>
      <c r="E13" s="173" t="s">
        <v>9</v>
      </c>
      <c r="F13" s="176"/>
      <c r="G13" s="177"/>
      <c r="H13" s="66">
        <f>SUM(H11:H12)</f>
        <v>0</v>
      </c>
      <c r="I13" s="67"/>
      <c r="J13" s="67"/>
      <c r="K13" s="66">
        <f>SUM(K11:K12)</f>
        <v>0</v>
      </c>
    </row>
    <row r="14" spans="1:11">
      <c r="A14" s="1"/>
      <c r="B14" s="26"/>
      <c r="C14" s="1"/>
      <c r="D14" s="1"/>
      <c r="E14" s="1"/>
      <c r="F14" s="1"/>
      <c r="G14" s="1"/>
      <c r="H14" s="1"/>
      <c r="I14" s="1"/>
      <c r="J14" s="1"/>
      <c r="K14" s="1"/>
    </row>
    <row r="15" spans="1:11">
      <c r="A15" s="1"/>
      <c r="B15" s="30"/>
      <c r="C15" s="1"/>
      <c r="D15" s="1"/>
      <c r="E15" s="1"/>
      <c r="F15" s="1"/>
      <c r="G15" s="1"/>
      <c r="H15" s="1"/>
      <c r="I15" s="1"/>
      <c r="J15" s="1"/>
      <c r="K15" s="1"/>
    </row>
    <row r="16" spans="1:11">
      <c r="A16" s="1"/>
      <c r="B16" s="1"/>
      <c r="C16" s="1"/>
      <c r="D16" s="1"/>
      <c r="E16" s="1"/>
      <c r="F16" s="1"/>
      <c r="G16" s="1"/>
      <c r="H16" s="172"/>
      <c r="I16" s="172"/>
      <c r="J16" s="172"/>
      <c r="K16" s="6"/>
    </row>
    <row r="21" ht="29.25"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Arkusz77">
    <pageSetUpPr fitToPage="1"/>
  </sheetPr>
  <dimension ref="A1:K22"/>
  <sheetViews>
    <sheetView workbookViewId="0">
      <selection activeCell="L9" sqref="L9"/>
    </sheetView>
  </sheetViews>
  <sheetFormatPr defaultRowHeight="14.25"/>
  <cols>
    <col min="2" max="2" width="23.875"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661</v>
      </c>
      <c r="B6" s="176"/>
      <c r="C6" s="176"/>
      <c r="D6" s="176"/>
      <c r="E6" s="176"/>
      <c r="F6" s="176"/>
      <c r="G6" s="176"/>
      <c r="H6" s="176"/>
      <c r="I6" s="176"/>
      <c r="J6" s="176"/>
      <c r="K6" s="176"/>
    </row>
    <row r="7" spans="1:11">
      <c r="A7" s="37"/>
      <c r="B7" s="37"/>
      <c r="C7" s="37"/>
      <c r="D7" s="37"/>
      <c r="E7" s="37"/>
      <c r="F7" s="37"/>
      <c r="G7" s="37"/>
      <c r="H7" s="37"/>
      <c r="I7" s="37"/>
      <c r="J7" s="37"/>
      <c r="K7" s="37"/>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51">
      <c r="A11" s="2">
        <v>1</v>
      </c>
      <c r="B11" s="10" t="s">
        <v>715</v>
      </c>
      <c r="C11" s="9"/>
      <c r="D11" s="9"/>
      <c r="E11" s="8" t="s">
        <v>11</v>
      </c>
      <c r="F11" s="11">
        <v>150</v>
      </c>
      <c r="G11" s="4"/>
      <c r="H11" s="4">
        <f t="shared" ref="H11:H12" si="0">ROUND(F11*G11,2)</f>
        <v>0</v>
      </c>
      <c r="I11" s="2"/>
      <c r="J11" s="4">
        <f>+H11*I11%</f>
        <v>0</v>
      </c>
      <c r="K11" s="5">
        <f>ROUND(H11+J11,2)</f>
        <v>0</v>
      </c>
    </row>
    <row r="12" spans="1:11" ht="63.75">
      <c r="A12" s="2">
        <v>2</v>
      </c>
      <c r="B12" s="10" t="s">
        <v>714</v>
      </c>
      <c r="C12" s="9"/>
      <c r="D12" s="9"/>
      <c r="E12" s="8" t="s">
        <v>11</v>
      </c>
      <c r="F12" s="11">
        <v>350</v>
      </c>
      <c r="G12" s="2"/>
      <c r="H12" s="4">
        <f t="shared" si="0"/>
        <v>0</v>
      </c>
      <c r="I12" s="2"/>
      <c r="J12" s="4">
        <f t="shared" ref="J12" si="1">+H12*I12%</f>
        <v>0</v>
      </c>
      <c r="K12" s="5">
        <f t="shared" ref="K12" si="2">ROUND(H12+J12,2)</f>
        <v>0</v>
      </c>
    </row>
    <row r="13" spans="1:11" ht="76.5">
      <c r="A13" s="2">
        <v>3</v>
      </c>
      <c r="B13" s="10" t="s">
        <v>713</v>
      </c>
      <c r="C13" s="9"/>
      <c r="D13" s="9"/>
      <c r="E13" s="8" t="s">
        <v>11</v>
      </c>
      <c r="F13" s="11">
        <v>150</v>
      </c>
      <c r="G13" s="4"/>
      <c r="H13" s="4">
        <f t="shared" ref="H13" si="3">ROUND(F13*G13,2)</f>
        <v>0</v>
      </c>
      <c r="I13" s="2"/>
      <c r="J13" s="4">
        <f>+H13*I13%</f>
        <v>0</v>
      </c>
      <c r="K13" s="5">
        <f>ROUND(H13+J13,2)</f>
        <v>0</v>
      </c>
    </row>
    <row r="14" spans="1:11" ht="15" thickBot="1">
      <c r="A14" s="37"/>
      <c r="B14" s="37"/>
      <c r="C14" s="37"/>
      <c r="D14" s="37"/>
      <c r="E14" s="173" t="s">
        <v>9</v>
      </c>
      <c r="F14" s="176"/>
      <c r="G14" s="177"/>
      <c r="H14" s="66">
        <f>SUM(H11:H13)</f>
        <v>0</v>
      </c>
      <c r="I14" s="67"/>
      <c r="J14" s="67"/>
      <c r="K14" s="66">
        <f>SUM(K11:K13)</f>
        <v>0</v>
      </c>
    </row>
    <row r="15" spans="1:11">
      <c r="A15" s="37"/>
      <c r="B15" s="26"/>
      <c r="C15" s="37"/>
      <c r="D15" s="37"/>
      <c r="E15" s="37"/>
      <c r="F15" s="37"/>
      <c r="G15" s="37"/>
      <c r="H15" s="37"/>
      <c r="I15" s="37"/>
      <c r="J15" s="37"/>
      <c r="K15" s="37"/>
    </row>
    <row r="16" spans="1:11" ht="38.25">
      <c r="B16" s="26" t="s">
        <v>575</v>
      </c>
      <c r="C16" s="37"/>
      <c r="D16" s="37"/>
      <c r="E16" s="37"/>
      <c r="F16" s="37"/>
      <c r="G16" s="37"/>
      <c r="H16" s="37"/>
      <c r="I16" s="37"/>
      <c r="J16" s="37"/>
      <c r="K16" s="37"/>
    </row>
    <row r="17" spans="1:11">
      <c r="A17" s="37"/>
      <c r="B17" s="37"/>
      <c r="C17" s="37"/>
      <c r="D17" s="37"/>
      <c r="E17" s="37"/>
      <c r="F17" s="37"/>
      <c r="G17" s="37"/>
      <c r="H17" s="172"/>
      <c r="I17" s="172"/>
      <c r="J17" s="172"/>
      <c r="K17" s="36"/>
    </row>
    <row r="22" spans="1:11" ht="32.25" customHeight="1"/>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2076E-D99A-4FD1-A1D4-DC86A20B7046}">
  <sheetPr codeName="Arkusz23">
    <pageSetUpPr fitToPage="1"/>
  </sheetPr>
  <dimension ref="A1:K20"/>
  <sheetViews>
    <sheetView workbookViewId="0">
      <selection activeCell="G33" sqref="G3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2.25" customWidth="1"/>
    <col min="11" max="11" width="12.875"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114</v>
      </c>
      <c r="B6" s="176"/>
      <c r="C6" s="176"/>
      <c r="D6" s="176"/>
      <c r="E6" s="176"/>
      <c r="F6" s="176"/>
      <c r="G6" s="176"/>
      <c r="H6" s="176"/>
      <c r="I6" s="176"/>
      <c r="J6" s="176"/>
      <c r="K6" s="176"/>
    </row>
    <row r="7" spans="1:11">
      <c r="A7" s="134"/>
      <c r="B7" s="136"/>
      <c r="C7" s="136"/>
      <c r="D7" s="136"/>
      <c r="E7" s="136"/>
      <c r="F7" s="136"/>
      <c r="G7" s="136"/>
      <c r="H7" s="136"/>
      <c r="I7" s="136"/>
      <c r="J7" s="136"/>
      <c r="K7" s="136"/>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76.5">
      <c r="A11" s="2">
        <v>1</v>
      </c>
      <c r="B11" s="10" t="s">
        <v>660</v>
      </c>
      <c r="C11" s="9"/>
      <c r="D11" s="9"/>
      <c r="E11" s="8" t="s">
        <v>11</v>
      </c>
      <c r="F11" s="11">
        <v>200</v>
      </c>
      <c r="G11" s="59"/>
      <c r="H11" s="4">
        <f t="shared" ref="H11" si="0">ROUND(F11*G11,2)</f>
        <v>0</v>
      </c>
      <c r="I11" s="2"/>
      <c r="J11" s="4">
        <f>+H11*I11%</f>
        <v>0</v>
      </c>
      <c r="K11" s="5">
        <f>ROUND(H11+J11,2)</f>
        <v>0</v>
      </c>
    </row>
    <row r="12" spans="1:11" ht="15" thickBot="1">
      <c r="A12" s="109"/>
      <c r="B12" s="109"/>
      <c r="C12" s="109"/>
      <c r="D12" s="109"/>
      <c r="E12" s="173" t="s">
        <v>9</v>
      </c>
      <c r="F12" s="176"/>
      <c r="G12" s="177"/>
      <c r="H12" s="66">
        <f>SUM(H11:H11)</f>
        <v>0</v>
      </c>
      <c r="I12" s="67"/>
      <c r="J12" s="67"/>
      <c r="K12" s="66">
        <f>SUM(K11:K11)</f>
        <v>0</v>
      </c>
    </row>
    <row r="13" spans="1:11">
      <c r="A13" s="109"/>
      <c r="B13" s="109"/>
      <c r="C13" s="109"/>
      <c r="D13" s="109"/>
      <c r="E13" s="109"/>
      <c r="F13" s="109"/>
      <c r="G13" s="109"/>
      <c r="H13" s="109"/>
      <c r="I13" s="109"/>
      <c r="J13" s="109"/>
      <c r="K13" s="109"/>
    </row>
    <row r="14" spans="1:11">
      <c r="A14" s="109"/>
      <c r="B14" s="109"/>
      <c r="C14" s="109"/>
      <c r="D14" s="109"/>
      <c r="E14" s="109"/>
      <c r="F14" s="109"/>
      <c r="G14" s="109"/>
      <c r="H14" s="109"/>
      <c r="I14" s="109"/>
      <c r="J14" s="109"/>
      <c r="K14" s="109"/>
    </row>
    <row r="15" spans="1:11">
      <c r="A15" s="109"/>
      <c r="B15" s="109"/>
      <c r="C15" s="109"/>
      <c r="D15" s="109"/>
      <c r="E15" s="109"/>
      <c r="F15" s="109"/>
      <c r="G15" s="109"/>
      <c r="H15" s="172"/>
      <c r="I15" s="172"/>
      <c r="J15" s="172"/>
      <c r="K15" s="108"/>
    </row>
    <row r="20" ht="36" customHeight="1"/>
  </sheetData>
  <mergeCells count="17">
    <mergeCell ref="K8:K9"/>
    <mergeCell ref="E12:G12"/>
    <mergeCell ref="H15:J15"/>
    <mergeCell ref="A8:A9"/>
    <mergeCell ref="B8:B9"/>
    <mergeCell ref="C8:C9"/>
    <mergeCell ref="D8:D9"/>
    <mergeCell ref="E8:E9"/>
    <mergeCell ref="F8:F9"/>
    <mergeCell ref="G8:G9"/>
    <mergeCell ref="H8:H9"/>
    <mergeCell ref="I8:J8"/>
    <mergeCell ref="A1:K1"/>
    <mergeCell ref="A2:K2"/>
    <mergeCell ref="A3:K3"/>
    <mergeCell ref="A5:K5"/>
    <mergeCell ref="A6:K6"/>
  </mergeCells>
  <pageMargins left="0.7" right="0.7" top="0.75" bottom="0.75" header="0.3" footer="0.3"/>
  <pageSetup paperSize="9" scale="88" fitToHeight="0"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Arkusz78">
    <pageSetUpPr fitToPage="1"/>
  </sheetPr>
  <dimension ref="A1:K26"/>
  <sheetViews>
    <sheetView workbookViewId="0">
      <selection activeCell="L9" sqref="L9"/>
    </sheetView>
  </sheetViews>
  <sheetFormatPr defaultRowHeight="14.25"/>
  <cols>
    <col min="2" max="2" width="34.625"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763</v>
      </c>
      <c r="B6" s="176"/>
      <c r="C6" s="176"/>
      <c r="D6" s="176"/>
      <c r="E6" s="176"/>
      <c r="F6" s="176"/>
      <c r="G6" s="176"/>
      <c r="H6" s="176"/>
      <c r="I6" s="176"/>
      <c r="J6" s="176"/>
      <c r="K6" s="176"/>
    </row>
    <row r="7" spans="1:11">
      <c r="A7" s="136"/>
      <c r="B7" s="136"/>
      <c r="C7" s="136"/>
      <c r="D7" s="136"/>
      <c r="E7" s="136"/>
      <c r="F7" s="136"/>
      <c r="G7" s="136"/>
      <c r="H7" s="136"/>
      <c r="I7" s="136"/>
      <c r="J7" s="136"/>
      <c r="K7" s="136"/>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c r="A11" s="38">
        <v>1</v>
      </c>
      <c r="B11" s="39" t="s">
        <v>585</v>
      </c>
      <c r="C11" s="39"/>
      <c r="D11" s="39"/>
      <c r="E11" s="39"/>
      <c r="F11" s="39"/>
      <c r="G11" s="39"/>
      <c r="H11" s="39"/>
      <c r="I11" s="39"/>
      <c r="J11" s="39"/>
      <c r="K11" s="39"/>
    </row>
    <row r="12" spans="1:11" ht="117">
      <c r="A12" s="2" t="s">
        <v>54</v>
      </c>
      <c r="B12" s="10" t="s">
        <v>584</v>
      </c>
      <c r="C12" s="9"/>
      <c r="D12" s="9"/>
      <c r="E12" s="8" t="s">
        <v>11</v>
      </c>
      <c r="F12" s="11">
        <v>7</v>
      </c>
      <c r="G12" s="4"/>
      <c r="H12" s="4">
        <f t="shared" ref="H12:H13" si="0">ROUND(F12*G12,2)</f>
        <v>0</v>
      </c>
      <c r="I12" s="2"/>
      <c r="J12" s="4">
        <f>+H12*I12%</f>
        <v>0</v>
      </c>
      <c r="K12" s="5">
        <f>ROUND(H12+J12,2)</f>
        <v>0</v>
      </c>
    </row>
    <row r="13" spans="1:11" ht="38.25">
      <c r="A13" s="2" t="s">
        <v>55</v>
      </c>
      <c r="B13" s="10" t="s">
        <v>586</v>
      </c>
      <c r="C13" s="9"/>
      <c r="D13" s="9"/>
      <c r="E13" s="8" t="s">
        <v>11</v>
      </c>
      <c r="F13" s="11">
        <v>1500</v>
      </c>
      <c r="G13" s="4"/>
      <c r="H13" s="4">
        <f t="shared" si="0"/>
        <v>0</v>
      </c>
      <c r="I13" s="2"/>
      <c r="J13" s="4">
        <f t="shared" ref="J13" si="1">+H13*I13%</f>
        <v>0</v>
      </c>
      <c r="K13" s="5">
        <f t="shared" ref="K13" si="2">ROUND(H13+J13,2)</f>
        <v>0</v>
      </c>
    </row>
    <row r="14" spans="1:11" ht="15" thickBot="1">
      <c r="A14" s="37"/>
      <c r="B14" s="37"/>
      <c r="C14" s="37"/>
      <c r="D14" s="37"/>
      <c r="E14" s="173" t="s">
        <v>9</v>
      </c>
      <c r="F14" s="176"/>
      <c r="G14" s="177"/>
      <c r="H14" s="66">
        <f>SUM(H12:H13)</f>
        <v>0</v>
      </c>
      <c r="I14" s="67"/>
      <c r="J14" s="67"/>
      <c r="K14" s="66">
        <f>SUM(K12:K13)</f>
        <v>0</v>
      </c>
    </row>
    <row r="15" spans="1:11">
      <c r="A15" s="37"/>
      <c r="B15" s="26"/>
      <c r="C15" s="37"/>
      <c r="D15" s="37"/>
      <c r="E15" s="37"/>
      <c r="F15" s="37"/>
      <c r="G15" s="37"/>
      <c r="H15" s="37"/>
      <c r="I15" s="37"/>
      <c r="J15" s="37"/>
      <c r="K15" s="37"/>
    </row>
    <row r="16" spans="1:11">
      <c r="B16" s="26"/>
      <c r="C16" s="37"/>
      <c r="D16" s="37"/>
      <c r="E16" s="37"/>
      <c r="F16" s="37"/>
      <c r="G16" s="37"/>
      <c r="H16" s="37"/>
      <c r="I16" s="37"/>
      <c r="J16" s="37"/>
      <c r="K16" s="37"/>
    </row>
    <row r="17" spans="1:11">
      <c r="A17" s="37"/>
      <c r="B17" s="37"/>
      <c r="C17" s="37"/>
      <c r="D17" s="37"/>
      <c r="E17" s="37"/>
      <c r="F17" s="37"/>
      <c r="G17" s="37"/>
      <c r="H17" s="172"/>
      <c r="I17" s="172"/>
      <c r="J17" s="172"/>
      <c r="K17" s="36"/>
    </row>
    <row r="22" spans="1:11" ht="29.25" customHeight="1"/>
    <row r="26" spans="1:11" ht="36" customHeight="1"/>
  </sheetData>
  <mergeCells count="17">
    <mergeCell ref="E14:G14"/>
    <mergeCell ref="H17:J17"/>
    <mergeCell ref="E8:E9"/>
    <mergeCell ref="F8:F9"/>
    <mergeCell ref="G8:G9"/>
    <mergeCell ref="H8:H9"/>
    <mergeCell ref="I8:J8"/>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5" fitToHeight="0"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8932C-7EB6-4E15-89C1-195DDBDB38B4}">
  <sheetPr codeName="Arkusz81">
    <pageSetUpPr fitToPage="1"/>
  </sheetPr>
  <dimension ref="A1:K24"/>
  <sheetViews>
    <sheetView workbookViewId="0">
      <selection activeCell="L9" sqref="L9"/>
    </sheetView>
  </sheetViews>
  <sheetFormatPr defaultRowHeight="14.25"/>
  <cols>
    <col min="2" max="2" width="34.625"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764</v>
      </c>
      <c r="B6" s="176"/>
      <c r="C6" s="176"/>
      <c r="D6" s="176"/>
      <c r="E6" s="176"/>
      <c r="F6" s="176"/>
      <c r="G6" s="176"/>
      <c r="H6" s="176"/>
      <c r="I6" s="176"/>
      <c r="J6" s="176"/>
      <c r="K6" s="176"/>
    </row>
    <row r="7" spans="1:11">
      <c r="A7" s="109"/>
      <c r="B7" s="109"/>
      <c r="C7" s="109"/>
      <c r="D7" s="109"/>
      <c r="E7" s="109"/>
      <c r="F7" s="109"/>
      <c r="G7" s="109"/>
      <c r="H7" s="109"/>
      <c r="I7" s="109"/>
      <c r="J7" s="109"/>
      <c r="K7" s="109"/>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27.5">
      <c r="A11" s="2">
        <v>1</v>
      </c>
      <c r="B11" s="10" t="s">
        <v>659</v>
      </c>
      <c r="C11" s="9"/>
      <c r="D11" s="9"/>
      <c r="E11" s="8" t="s">
        <v>11</v>
      </c>
      <c r="F11" s="11">
        <v>100</v>
      </c>
      <c r="G11" s="4"/>
      <c r="H11" s="4">
        <f t="shared" ref="H11" si="0">ROUND(F11*G11,2)</f>
        <v>0</v>
      </c>
      <c r="I11" s="2"/>
      <c r="J11" s="4">
        <f>+H11*I11%</f>
        <v>0</v>
      </c>
      <c r="K11" s="5">
        <f>ROUND(H11+J11,2)</f>
        <v>0</v>
      </c>
    </row>
    <row r="12" spans="1:11" ht="15" thickBot="1">
      <c r="A12" s="109"/>
      <c r="B12" s="109"/>
      <c r="C12" s="109"/>
      <c r="D12" s="109"/>
      <c r="E12" s="173" t="s">
        <v>9</v>
      </c>
      <c r="F12" s="176"/>
      <c r="G12" s="177"/>
      <c r="H12" s="66">
        <f>SUM(H11:H11)</f>
        <v>0</v>
      </c>
      <c r="I12" s="67"/>
      <c r="J12" s="67"/>
      <c r="K12" s="66">
        <f>SUM(K11:K11)</f>
        <v>0</v>
      </c>
    </row>
    <row r="13" spans="1:11">
      <c r="A13" s="109"/>
      <c r="B13" s="26"/>
      <c r="C13" s="109"/>
      <c r="D13" s="109"/>
      <c r="E13" s="109"/>
      <c r="F13" s="109"/>
      <c r="G13" s="109"/>
      <c r="H13" s="109"/>
      <c r="I13" s="109"/>
      <c r="J13" s="109"/>
      <c r="K13" s="109"/>
    </row>
    <row r="14" spans="1:11">
      <c r="B14" s="26"/>
      <c r="C14" s="109"/>
      <c r="D14" s="109"/>
      <c r="E14" s="109"/>
      <c r="F14" s="109"/>
      <c r="G14" s="109"/>
      <c r="H14" s="109"/>
      <c r="I14" s="109"/>
      <c r="J14" s="109"/>
      <c r="K14" s="109"/>
    </row>
    <row r="15" spans="1:11">
      <c r="A15" s="109"/>
      <c r="B15" s="109"/>
      <c r="C15" s="109"/>
      <c r="D15" s="109"/>
      <c r="E15" s="109"/>
      <c r="F15" s="109"/>
      <c r="G15" s="109"/>
      <c r="H15" s="172"/>
      <c r="I15" s="172"/>
      <c r="J15" s="172"/>
      <c r="K15" s="108"/>
    </row>
    <row r="20" ht="29.25" customHeight="1"/>
    <row r="24" ht="36" customHeight="1"/>
  </sheetData>
  <mergeCells count="17">
    <mergeCell ref="E12:G12"/>
    <mergeCell ref="H15:J15"/>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scale="95" fitToHeight="0"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4E4A2-A3B1-4511-AAA2-073992299701}">
  <sheetPr codeName="Arkusz82">
    <pageSetUpPr fitToPage="1"/>
  </sheetPr>
  <dimension ref="A1:K24"/>
  <sheetViews>
    <sheetView workbookViewId="0">
      <selection activeCell="L9" sqref="L9"/>
    </sheetView>
  </sheetViews>
  <sheetFormatPr defaultRowHeight="14.25"/>
  <cols>
    <col min="2" max="2" width="34.625"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765</v>
      </c>
      <c r="B6" s="176"/>
      <c r="C6" s="176"/>
      <c r="D6" s="176"/>
      <c r="E6" s="176"/>
      <c r="F6" s="176"/>
      <c r="G6" s="176"/>
      <c r="H6" s="176"/>
      <c r="I6" s="176"/>
      <c r="J6" s="176"/>
      <c r="K6" s="176"/>
    </row>
    <row r="7" spans="1:11">
      <c r="A7" s="109"/>
      <c r="B7" s="109"/>
      <c r="C7" s="109"/>
      <c r="D7" s="109"/>
      <c r="E7" s="109"/>
      <c r="F7" s="109"/>
      <c r="G7" s="109"/>
      <c r="H7" s="109"/>
      <c r="I7" s="109"/>
      <c r="J7" s="109"/>
      <c r="K7" s="109"/>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63.75">
      <c r="A11" s="2">
        <v>1</v>
      </c>
      <c r="B11" s="10" t="s">
        <v>662</v>
      </c>
      <c r="C11" s="9"/>
      <c r="D11" s="9"/>
      <c r="E11" s="8" t="s">
        <v>11</v>
      </c>
      <c r="F11" s="11">
        <v>200</v>
      </c>
      <c r="G11" s="47"/>
      <c r="H11" s="4">
        <f t="shared" ref="H11" si="0">ROUND(F11*G11,2)</f>
        <v>0</v>
      </c>
      <c r="I11" s="2"/>
      <c r="J11" s="4">
        <f>+H11*I11%</f>
        <v>0</v>
      </c>
      <c r="K11" s="5">
        <f>ROUND(H11+J11,2)</f>
        <v>0</v>
      </c>
    </row>
    <row r="12" spans="1:11" ht="15" thickBot="1">
      <c r="A12" s="109"/>
      <c r="B12" s="109"/>
      <c r="C12" s="109"/>
      <c r="D12" s="109"/>
      <c r="E12" s="173" t="s">
        <v>9</v>
      </c>
      <c r="F12" s="176"/>
      <c r="G12" s="177"/>
      <c r="H12" s="66">
        <f>SUM(H11:H11)</f>
        <v>0</v>
      </c>
      <c r="I12" s="67"/>
      <c r="J12" s="67"/>
      <c r="K12" s="66">
        <f>SUM(K11:K11)</f>
        <v>0</v>
      </c>
    </row>
    <row r="13" spans="1:11">
      <c r="A13" s="109"/>
      <c r="B13" s="26"/>
      <c r="C13" s="109"/>
      <c r="D13" s="109"/>
      <c r="E13" s="109"/>
      <c r="F13" s="109"/>
      <c r="G13" s="109"/>
      <c r="H13" s="109"/>
      <c r="I13" s="109"/>
      <c r="J13" s="109"/>
      <c r="K13" s="109"/>
    </row>
    <row r="14" spans="1:11">
      <c r="B14" s="26"/>
      <c r="C14" s="109"/>
      <c r="D14" s="109"/>
      <c r="E14" s="109"/>
      <c r="F14" s="109"/>
      <c r="G14" s="109"/>
      <c r="H14" s="109"/>
      <c r="I14" s="109"/>
      <c r="J14" s="109"/>
      <c r="K14" s="109"/>
    </row>
    <row r="15" spans="1:11">
      <c r="A15" s="109"/>
      <c r="B15" s="109"/>
      <c r="C15" s="109"/>
      <c r="D15" s="109"/>
      <c r="E15" s="109"/>
      <c r="F15" s="109"/>
      <c r="G15" s="109"/>
      <c r="H15" s="172"/>
      <c r="I15" s="172"/>
      <c r="J15" s="172"/>
      <c r="K15" s="108"/>
    </row>
    <row r="20" ht="29.25" customHeight="1"/>
    <row r="24" ht="36" customHeight="1"/>
  </sheetData>
  <mergeCells count="17">
    <mergeCell ref="E12:G12"/>
    <mergeCell ref="H15:J15"/>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scale="95" fitToHeight="0"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248AF-A8A1-4460-8920-1BC7F49727A1}">
  <sheetPr>
    <pageSetUpPr fitToPage="1"/>
  </sheetPr>
  <dimension ref="A1:K31"/>
  <sheetViews>
    <sheetView topLeftCell="A11" workbookViewId="0">
      <selection activeCell="B16" sqref="B16"/>
    </sheetView>
  </sheetViews>
  <sheetFormatPr defaultRowHeight="14.25"/>
  <cols>
    <col min="2" max="2" width="34.625" customWidth="1"/>
    <col min="8" max="8" width="10.125" bestFit="1" customWidth="1"/>
    <col min="11" max="11" width="10.125" bestFit="1"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766</v>
      </c>
      <c r="B6" s="176"/>
      <c r="C6" s="176"/>
      <c r="D6" s="176"/>
      <c r="E6" s="176"/>
      <c r="F6" s="176"/>
      <c r="G6" s="176"/>
      <c r="H6" s="176"/>
      <c r="I6" s="176"/>
      <c r="J6" s="176"/>
      <c r="K6" s="176"/>
    </row>
    <row r="7" spans="1:11">
      <c r="A7" s="122"/>
      <c r="B7" s="122"/>
      <c r="C7" s="122"/>
      <c r="D7" s="122"/>
      <c r="E7" s="122"/>
      <c r="F7" s="122"/>
      <c r="G7" s="122"/>
      <c r="H7" s="122"/>
      <c r="I7" s="122"/>
      <c r="J7" s="122"/>
      <c r="K7" s="122"/>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63.75">
      <c r="A11" s="2">
        <v>1</v>
      </c>
      <c r="B11" s="10" t="s">
        <v>723</v>
      </c>
      <c r="C11" s="9"/>
      <c r="D11" s="9"/>
      <c r="E11" s="8" t="s">
        <v>11</v>
      </c>
      <c r="F11" s="11">
        <v>10</v>
      </c>
      <c r="G11" s="130"/>
      <c r="H11" s="4">
        <f t="shared" ref="H11" si="0">ROUND(F11*G11,2)</f>
        <v>0</v>
      </c>
      <c r="I11" s="2"/>
      <c r="J11" s="4">
        <f>+H11*I11%</f>
        <v>0</v>
      </c>
      <c r="K11" s="5">
        <f>ROUND(H11+J11,2)</f>
        <v>0</v>
      </c>
    </row>
    <row r="12" spans="1:11" ht="25.5">
      <c r="A12" s="2">
        <v>3</v>
      </c>
      <c r="B12" s="10" t="s">
        <v>724</v>
      </c>
      <c r="C12" s="9"/>
      <c r="D12" s="9"/>
      <c r="E12" s="8" t="s">
        <v>11</v>
      </c>
      <c r="F12" s="11">
        <v>10</v>
      </c>
      <c r="G12" s="130"/>
      <c r="H12" s="4">
        <f t="shared" ref="H12:H18" si="1">ROUND(F12*G12,2)</f>
        <v>0</v>
      </c>
      <c r="I12" s="2"/>
      <c r="J12" s="4">
        <f t="shared" ref="J12:J18" si="2">+H12*I12%</f>
        <v>0</v>
      </c>
      <c r="K12" s="5">
        <f t="shared" ref="K12:K18" si="3">ROUND(H12+J12,2)</f>
        <v>0</v>
      </c>
    </row>
    <row r="13" spans="1:11" ht="38.25">
      <c r="A13" s="2">
        <v>4</v>
      </c>
      <c r="B13" s="10" t="s">
        <v>725</v>
      </c>
      <c r="C13" s="9"/>
      <c r="D13" s="9"/>
      <c r="E13" s="8" t="s">
        <v>11</v>
      </c>
      <c r="F13" s="11">
        <v>1</v>
      </c>
      <c r="G13" s="130"/>
      <c r="H13" s="4">
        <f t="shared" si="1"/>
        <v>0</v>
      </c>
      <c r="I13" s="2"/>
      <c r="J13" s="4">
        <f t="shared" si="2"/>
        <v>0</v>
      </c>
      <c r="K13" s="5">
        <f t="shared" si="3"/>
        <v>0</v>
      </c>
    </row>
    <row r="14" spans="1:11" ht="38.25">
      <c r="A14" s="2">
        <v>5</v>
      </c>
      <c r="B14" s="10" t="s">
        <v>726</v>
      </c>
      <c r="C14" s="9"/>
      <c r="D14" s="9"/>
      <c r="E14" s="8" t="s">
        <v>11</v>
      </c>
      <c r="F14" s="11">
        <v>1</v>
      </c>
      <c r="G14" s="130"/>
      <c r="H14" s="4">
        <f t="shared" si="1"/>
        <v>0</v>
      </c>
      <c r="I14" s="2"/>
      <c r="J14" s="4">
        <f t="shared" si="2"/>
        <v>0</v>
      </c>
      <c r="K14" s="5">
        <f t="shared" si="3"/>
        <v>0</v>
      </c>
    </row>
    <row r="15" spans="1:11" ht="165.75">
      <c r="A15" s="2">
        <v>6</v>
      </c>
      <c r="B15" s="10" t="s">
        <v>727</v>
      </c>
      <c r="C15" s="9"/>
      <c r="D15" s="9"/>
      <c r="E15" s="8" t="s">
        <v>644</v>
      </c>
      <c r="F15" s="11">
        <v>5</v>
      </c>
      <c r="G15" s="130"/>
      <c r="H15" s="4">
        <f t="shared" si="1"/>
        <v>0</v>
      </c>
      <c r="I15" s="2"/>
      <c r="J15" s="4">
        <f t="shared" si="2"/>
        <v>0</v>
      </c>
      <c r="K15" s="5">
        <f t="shared" si="3"/>
        <v>0</v>
      </c>
    </row>
    <row r="16" spans="1:11" ht="140.25">
      <c r="A16" s="2">
        <v>7</v>
      </c>
      <c r="B16" s="10" t="s">
        <v>728</v>
      </c>
      <c r="C16" s="9"/>
      <c r="D16" s="9"/>
      <c r="E16" s="8" t="s">
        <v>644</v>
      </c>
      <c r="F16" s="11">
        <v>2</v>
      </c>
      <c r="G16" s="130"/>
      <c r="H16" s="4">
        <f t="shared" si="1"/>
        <v>0</v>
      </c>
      <c r="I16" s="2"/>
      <c r="J16" s="4">
        <f t="shared" si="2"/>
        <v>0</v>
      </c>
      <c r="K16" s="5">
        <f t="shared" si="3"/>
        <v>0</v>
      </c>
    </row>
    <row r="17" spans="1:11" ht="38.25">
      <c r="A17" s="2">
        <v>8</v>
      </c>
      <c r="B17" s="10" t="s">
        <v>729</v>
      </c>
      <c r="C17" s="9"/>
      <c r="D17" s="9"/>
      <c r="E17" s="8" t="s">
        <v>11</v>
      </c>
      <c r="F17" s="11">
        <v>10</v>
      </c>
      <c r="G17" s="130"/>
      <c r="H17" s="4">
        <f t="shared" ref="H17" si="4">ROUND(F17*G17,2)</f>
        <v>0</v>
      </c>
      <c r="I17" s="2"/>
      <c r="J17" s="4">
        <f t="shared" ref="J17" si="5">+H17*I17%</f>
        <v>0</v>
      </c>
      <c r="K17" s="5">
        <f t="shared" ref="K17" si="6">ROUND(H17+J17,2)</f>
        <v>0</v>
      </c>
    </row>
    <row r="18" spans="1:11" ht="38.25">
      <c r="A18" s="2">
        <v>9</v>
      </c>
      <c r="B18" s="10" t="s">
        <v>730</v>
      </c>
      <c r="C18" s="9"/>
      <c r="D18" s="9"/>
      <c r="E18" s="8" t="s">
        <v>11</v>
      </c>
      <c r="F18" s="11">
        <v>10</v>
      </c>
      <c r="G18" s="130"/>
      <c r="H18" s="4">
        <f t="shared" si="1"/>
        <v>0</v>
      </c>
      <c r="I18" s="2"/>
      <c r="J18" s="4">
        <f t="shared" si="2"/>
        <v>0</v>
      </c>
      <c r="K18" s="5">
        <f t="shared" si="3"/>
        <v>0</v>
      </c>
    </row>
    <row r="19" spans="1:11" ht="15" thickBot="1">
      <c r="A19" s="122"/>
      <c r="B19" s="122"/>
      <c r="C19" s="122"/>
      <c r="D19" s="122"/>
      <c r="E19" s="173" t="s">
        <v>9</v>
      </c>
      <c r="F19" s="176"/>
      <c r="G19" s="177"/>
      <c r="H19" s="66">
        <f>SUM(H11:H18)</f>
        <v>0</v>
      </c>
      <c r="I19" s="67"/>
      <c r="J19" s="67"/>
      <c r="K19" s="66">
        <f>SUM(K11:K18)</f>
        <v>0</v>
      </c>
    </row>
    <row r="20" spans="1:11">
      <c r="A20" s="122"/>
      <c r="B20" s="26"/>
      <c r="C20" s="122"/>
      <c r="D20" s="122"/>
      <c r="E20" s="122"/>
      <c r="F20" s="122"/>
      <c r="G20" s="122"/>
      <c r="H20" s="122"/>
      <c r="I20" s="122"/>
      <c r="J20" s="122"/>
      <c r="K20" s="122"/>
    </row>
    <row r="21" spans="1:11">
      <c r="B21" s="26"/>
      <c r="C21" s="122"/>
      <c r="D21" s="122"/>
      <c r="E21" s="122"/>
      <c r="F21" s="122"/>
      <c r="G21" s="122"/>
      <c r="H21" s="122"/>
      <c r="I21" s="122"/>
      <c r="J21" s="122"/>
      <c r="K21" s="122"/>
    </row>
    <row r="22" spans="1:11">
      <c r="A22" s="122"/>
      <c r="B22" s="122"/>
      <c r="C22" s="122"/>
      <c r="D22" s="122"/>
      <c r="E22" s="122"/>
      <c r="F22" s="122"/>
      <c r="G22" s="122"/>
      <c r="H22" s="172"/>
      <c r="I22" s="172"/>
      <c r="J22" s="172"/>
      <c r="K22" s="121"/>
    </row>
    <row r="27" spans="1:11" ht="29.25" customHeight="1"/>
    <row r="31" spans="1:11" ht="36" customHeight="1"/>
  </sheetData>
  <mergeCells count="17">
    <mergeCell ref="E19:G19"/>
    <mergeCell ref="H22:J22"/>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scale="95" fitToHeight="0"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598E4-AAA5-45B3-A796-52E0801C5A36}">
  <sheetPr>
    <pageSetUpPr fitToPage="1"/>
  </sheetPr>
  <dimension ref="A1:K39"/>
  <sheetViews>
    <sheetView workbookViewId="0">
      <selection activeCell="L9" sqref="L9"/>
    </sheetView>
  </sheetViews>
  <sheetFormatPr defaultRowHeight="14.25"/>
  <cols>
    <col min="2" max="2" width="34.625" customWidth="1"/>
    <col min="8" max="8" width="12" customWidth="1"/>
    <col min="11" max="11" width="13"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767</v>
      </c>
      <c r="B6" s="176"/>
      <c r="C6" s="176"/>
      <c r="D6" s="176"/>
      <c r="E6" s="176"/>
      <c r="F6" s="176"/>
      <c r="G6" s="176"/>
      <c r="H6" s="176"/>
      <c r="I6" s="176"/>
      <c r="J6" s="176"/>
      <c r="K6" s="176"/>
    </row>
    <row r="7" spans="1:11">
      <c r="A7" s="122"/>
      <c r="B7" s="122"/>
      <c r="C7" s="122"/>
      <c r="D7" s="122"/>
      <c r="E7" s="122"/>
      <c r="F7" s="122"/>
      <c r="G7" s="122"/>
      <c r="H7" s="122"/>
      <c r="I7" s="122"/>
      <c r="J7" s="122"/>
      <c r="K7" s="122"/>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51">
      <c r="A11" s="2">
        <v>1</v>
      </c>
      <c r="B11" s="131" t="s">
        <v>731</v>
      </c>
      <c r="C11" s="7"/>
      <c r="D11" s="7"/>
      <c r="E11" s="8" t="s">
        <v>11</v>
      </c>
      <c r="F11" s="11">
        <v>2</v>
      </c>
      <c r="G11" s="130"/>
      <c r="H11" s="4">
        <f t="shared" ref="H11:H18" si="0">ROUND(F11*G11,2)</f>
        <v>0</v>
      </c>
      <c r="I11" s="2"/>
      <c r="J11" s="4">
        <f>+H11*I11%</f>
        <v>0</v>
      </c>
      <c r="K11" s="5">
        <f>ROUND(H11+J11,2)</f>
        <v>0</v>
      </c>
    </row>
    <row r="12" spans="1:11" ht="63.75">
      <c r="A12" s="2">
        <v>2</v>
      </c>
      <c r="B12" s="131" t="s">
        <v>732</v>
      </c>
      <c r="C12" s="7"/>
      <c r="D12" s="7"/>
      <c r="E12" s="8" t="s">
        <v>11</v>
      </c>
      <c r="F12" s="11">
        <v>2</v>
      </c>
      <c r="G12" s="130"/>
      <c r="H12" s="4">
        <f t="shared" si="0"/>
        <v>0</v>
      </c>
      <c r="I12" s="2"/>
      <c r="J12" s="4">
        <f t="shared" ref="J12:J18" si="1">+H12*I12%</f>
        <v>0</v>
      </c>
      <c r="K12" s="5">
        <f t="shared" ref="K12:K18" si="2">ROUND(H12+J12,2)</f>
        <v>0</v>
      </c>
    </row>
    <row r="13" spans="1:11" ht="76.5">
      <c r="A13" s="2">
        <v>3</v>
      </c>
      <c r="B13" s="131" t="s">
        <v>733</v>
      </c>
      <c r="C13" s="7"/>
      <c r="D13" s="7"/>
      <c r="E13" s="8" t="s">
        <v>11</v>
      </c>
      <c r="F13" s="11">
        <v>2</v>
      </c>
      <c r="G13" s="130"/>
      <c r="H13" s="4">
        <f t="shared" si="0"/>
        <v>0</v>
      </c>
      <c r="I13" s="2"/>
      <c r="J13" s="4">
        <f t="shared" si="1"/>
        <v>0</v>
      </c>
      <c r="K13" s="5">
        <f t="shared" si="2"/>
        <v>0</v>
      </c>
    </row>
    <row r="14" spans="1:11" ht="76.5">
      <c r="A14" s="2">
        <v>4</v>
      </c>
      <c r="B14" s="131" t="s">
        <v>734</v>
      </c>
      <c r="C14" s="7"/>
      <c r="D14" s="7"/>
      <c r="E14" s="8" t="s">
        <v>11</v>
      </c>
      <c r="F14" s="11">
        <v>1</v>
      </c>
      <c r="G14" s="130"/>
      <c r="H14" s="4">
        <f t="shared" si="0"/>
        <v>0</v>
      </c>
      <c r="I14" s="2"/>
      <c r="J14" s="4">
        <f t="shared" si="1"/>
        <v>0</v>
      </c>
      <c r="K14" s="5">
        <f t="shared" si="2"/>
        <v>0</v>
      </c>
    </row>
    <row r="15" spans="1:11" ht="76.5">
      <c r="A15" s="2">
        <v>5</v>
      </c>
      <c r="B15" s="131" t="s">
        <v>735</v>
      </c>
      <c r="C15" s="7"/>
      <c r="D15" s="7"/>
      <c r="E15" s="8" t="s">
        <v>11</v>
      </c>
      <c r="F15" s="11">
        <v>5</v>
      </c>
      <c r="G15" s="130"/>
      <c r="H15" s="4">
        <f t="shared" si="0"/>
        <v>0</v>
      </c>
      <c r="I15" s="2"/>
      <c r="J15" s="4">
        <f t="shared" si="1"/>
        <v>0</v>
      </c>
      <c r="K15" s="5">
        <f t="shared" si="2"/>
        <v>0</v>
      </c>
    </row>
    <row r="16" spans="1:11" ht="102">
      <c r="A16" s="2">
        <v>6</v>
      </c>
      <c r="B16" s="131" t="s">
        <v>736</v>
      </c>
      <c r="C16" s="7"/>
      <c r="D16" s="7"/>
      <c r="E16" s="8" t="s">
        <v>644</v>
      </c>
      <c r="F16" s="11">
        <v>3</v>
      </c>
      <c r="G16" s="130"/>
      <c r="H16" s="4">
        <f t="shared" si="0"/>
        <v>0</v>
      </c>
      <c r="I16" s="2"/>
      <c r="J16" s="4">
        <f t="shared" si="1"/>
        <v>0</v>
      </c>
      <c r="K16" s="5">
        <f t="shared" si="2"/>
        <v>0</v>
      </c>
    </row>
    <row r="17" spans="1:11" ht="102">
      <c r="A17" s="2">
        <v>7</v>
      </c>
      <c r="B17" s="131" t="s">
        <v>737</v>
      </c>
      <c r="C17" s="7"/>
      <c r="D17" s="7"/>
      <c r="E17" s="8" t="s">
        <v>644</v>
      </c>
      <c r="F17" s="11">
        <v>3</v>
      </c>
      <c r="G17" s="130"/>
      <c r="H17" s="4">
        <f t="shared" si="0"/>
        <v>0</v>
      </c>
      <c r="I17" s="2"/>
      <c r="J17" s="4">
        <f t="shared" si="1"/>
        <v>0</v>
      </c>
      <c r="K17" s="5">
        <f t="shared" si="2"/>
        <v>0</v>
      </c>
    </row>
    <row r="18" spans="1:11" ht="114.75">
      <c r="A18" s="2">
        <v>8</v>
      </c>
      <c r="B18" s="131" t="s">
        <v>738</v>
      </c>
      <c r="C18" s="7"/>
      <c r="D18" s="7"/>
      <c r="E18" s="8" t="s">
        <v>644</v>
      </c>
      <c r="F18" s="11">
        <v>10</v>
      </c>
      <c r="G18" s="130"/>
      <c r="H18" s="4">
        <f t="shared" si="0"/>
        <v>0</v>
      </c>
      <c r="I18" s="2"/>
      <c r="J18" s="4">
        <f t="shared" si="1"/>
        <v>0</v>
      </c>
      <c r="K18" s="5">
        <f t="shared" si="2"/>
        <v>0</v>
      </c>
    </row>
    <row r="19" spans="1:11" ht="153">
      <c r="A19" s="2">
        <v>9</v>
      </c>
      <c r="B19" s="131" t="s">
        <v>739</v>
      </c>
      <c r="C19" s="7"/>
      <c r="D19" s="7"/>
      <c r="E19" s="8" t="s">
        <v>644</v>
      </c>
      <c r="F19" s="11">
        <v>5</v>
      </c>
      <c r="G19" s="130"/>
      <c r="H19" s="4">
        <f t="shared" ref="H19:H24" si="3">ROUND(F19*G19,2)</f>
        <v>0</v>
      </c>
      <c r="I19" s="2"/>
      <c r="J19" s="4">
        <f t="shared" ref="J19:J24" si="4">+H19*I19%</f>
        <v>0</v>
      </c>
      <c r="K19" s="5">
        <f t="shared" ref="K19:K24" si="5">ROUND(H19+J19,2)</f>
        <v>0</v>
      </c>
    </row>
    <row r="20" spans="1:11" ht="153">
      <c r="A20" s="2">
        <v>10</v>
      </c>
      <c r="B20" s="131" t="s">
        <v>740</v>
      </c>
      <c r="C20" s="7"/>
      <c r="D20" s="7"/>
      <c r="E20" s="8" t="s">
        <v>644</v>
      </c>
      <c r="F20" s="11">
        <v>5</v>
      </c>
      <c r="G20" s="130"/>
      <c r="H20" s="4">
        <f t="shared" si="3"/>
        <v>0</v>
      </c>
      <c r="I20" s="2"/>
      <c r="J20" s="4">
        <f t="shared" si="4"/>
        <v>0</v>
      </c>
      <c r="K20" s="5">
        <f t="shared" si="5"/>
        <v>0</v>
      </c>
    </row>
    <row r="21" spans="1:11" ht="242.25">
      <c r="A21" s="2">
        <v>11</v>
      </c>
      <c r="B21" s="131" t="s">
        <v>741</v>
      </c>
      <c r="C21" s="7"/>
      <c r="D21" s="7"/>
      <c r="E21" s="8" t="s">
        <v>644</v>
      </c>
      <c r="F21" s="11">
        <v>6</v>
      </c>
      <c r="G21" s="130"/>
      <c r="H21" s="4">
        <f t="shared" si="3"/>
        <v>0</v>
      </c>
      <c r="I21" s="2"/>
      <c r="J21" s="4">
        <f t="shared" si="4"/>
        <v>0</v>
      </c>
      <c r="K21" s="5">
        <f t="shared" si="5"/>
        <v>0</v>
      </c>
    </row>
    <row r="22" spans="1:11" ht="63.75">
      <c r="A22" s="2">
        <v>12</v>
      </c>
      <c r="B22" s="131" t="s">
        <v>742</v>
      </c>
      <c r="C22" s="7"/>
      <c r="D22" s="7"/>
      <c r="E22" s="8" t="s">
        <v>11</v>
      </c>
      <c r="F22" s="11">
        <v>2</v>
      </c>
      <c r="G22" s="130"/>
      <c r="H22" s="4">
        <f t="shared" si="3"/>
        <v>0</v>
      </c>
      <c r="I22" s="2"/>
      <c r="J22" s="4">
        <f t="shared" si="4"/>
        <v>0</v>
      </c>
      <c r="K22" s="5">
        <f t="shared" si="5"/>
        <v>0</v>
      </c>
    </row>
    <row r="23" spans="1:11" ht="63.75">
      <c r="A23" s="2">
        <v>13</v>
      </c>
      <c r="B23" s="131" t="s">
        <v>743</v>
      </c>
      <c r="C23" s="7"/>
      <c r="D23" s="7"/>
      <c r="E23" s="8" t="s">
        <v>11</v>
      </c>
      <c r="F23" s="11">
        <v>6</v>
      </c>
      <c r="G23" s="130"/>
      <c r="H23" s="4">
        <f t="shared" si="3"/>
        <v>0</v>
      </c>
      <c r="I23" s="2"/>
      <c r="J23" s="4">
        <f t="shared" si="4"/>
        <v>0</v>
      </c>
      <c r="K23" s="5">
        <f t="shared" si="5"/>
        <v>0</v>
      </c>
    </row>
    <row r="24" spans="1:11" ht="76.5">
      <c r="A24" s="2">
        <v>14</v>
      </c>
      <c r="B24" s="131" t="s">
        <v>744</v>
      </c>
      <c r="C24" s="7"/>
      <c r="D24" s="7"/>
      <c r="E24" s="8" t="s">
        <v>644</v>
      </c>
      <c r="F24" s="11">
        <v>10</v>
      </c>
      <c r="G24" s="130"/>
      <c r="H24" s="4">
        <f t="shared" si="3"/>
        <v>0</v>
      </c>
      <c r="I24" s="2"/>
      <c r="J24" s="4">
        <f t="shared" si="4"/>
        <v>0</v>
      </c>
      <c r="K24" s="5">
        <f t="shared" si="5"/>
        <v>0</v>
      </c>
    </row>
    <row r="25" spans="1:11" ht="51">
      <c r="A25" s="2">
        <v>15</v>
      </c>
      <c r="B25" s="131" t="s">
        <v>745</v>
      </c>
      <c r="C25" s="7"/>
      <c r="D25" s="7"/>
      <c r="E25" s="8" t="s">
        <v>11</v>
      </c>
      <c r="F25" s="11">
        <v>1</v>
      </c>
      <c r="G25" s="130"/>
      <c r="H25" s="4">
        <f t="shared" ref="H25:H26" si="6">ROUND(F25*G25,2)</f>
        <v>0</v>
      </c>
      <c r="I25" s="2"/>
      <c r="J25" s="4">
        <f t="shared" ref="J25:J26" si="7">+H25*I25%</f>
        <v>0</v>
      </c>
      <c r="K25" s="5">
        <f t="shared" ref="K25:K26" si="8">ROUND(H25+J25,2)</f>
        <v>0</v>
      </c>
    </row>
    <row r="26" spans="1:11" ht="63.75">
      <c r="A26" s="2">
        <v>16</v>
      </c>
      <c r="B26" s="131" t="s">
        <v>746</v>
      </c>
      <c r="C26" s="7"/>
      <c r="D26" s="7"/>
      <c r="E26" s="8" t="s">
        <v>11</v>
      </c>
      <c r="F26" s="11">
        <v>4</v>
      </c>
      <c r="G26" s="130"/>
      <c r="H26" s="4">
        <f t="shared" si="6"/>
        <v>0</v>
      </c>
      <c r="I26" s="2"/>
      <c r="J26" s="4">
        <f t="shared" si="7"/>
        <v>0</v>
      </c>
      <c r="K26" s="5">
        <f t="shared" si="8"/>
        <v>0</v>
      </c>
    </row>
    <row r="27" spans="1:11" ht="15" thickBot="1">
      <c r="A27" s="122"/>
      <c r="B27" s="122"/>
      <c r="C27" s="122"/>
      <c r="D27" s="122"/>
      <c r="E27" s="173" t="s">
        <v>9</v>
      </c>
      <c r="F27" s="176"/>
      <c r="G27" s="177"/>
      <c r="H27" s="66">
        <f>SUM(H11:H26)</f>
        <v>0</v>
      </c>
      <c r="I27" s="67"/>
      <c r="J27" s="67"/>
      <c r="K27" s="66">
        <f>SUM(K11:K26)</f>
        <v>0</v>
      </c>
    </row>
    <row r="28" spans="1:11">
      <c r="A28" s="122"/>
      <c r="B28" s="26"/>
      <c r="C28" s="122"/>
      <c r="D28" s="122"/>
      <c r="E28" s="122"/>
      <c r="F28" s="122"/>
      <c r="G28" s="122"/>
      <c r="H28" s="122"/>
      <c r="I28" s="122"/>
      <c r="J28" s="122"/>
      <c r="K28" s="122"/>
    </row>
    <row r="29" spans="1:11">
      <c r="B29" s="26"/>
      <c r="C29" s="122"/>
      <c r="D29" s="122"/>
      <c r="E29" s="122"/>
      <c r="F29" s="122"/>
      <c r="G29" s="122"/>
      <c r="H29" s="122"/>
      <c r="I29" s="122"/>
      <c r="J29" s="122"/>
      <c r="K29" s="122"/>
    </row>
    <row r="30" spans="1:11">
      <c r="A30" s="122"/>
      <c r="B30" s="122"/>
      <c r="C30" s="122"/>
      <c r="D30" s="122"/>
      <c r="E30" s="122"/>
      <c r="F30" s="122"/>
      <c r="G30" s="122"/>
      <c r="H30" s="172"/>
      <c r="I30" s="172"/>
      <c r="J30" s="172"/>
      <c r="K30" s="121"/>
    </row>
    <row r="35" ht="29.25" customHeight="1"/>
    <row r="39" ht="36" customHeight="1"/>
  </sheetData>
  <mergeCells count="17">
    <mergeCell ref="E27:G27"/>
    <mergeCell ref="H30:J30"/>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scale="91" fitToHeight="0"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CA43-AF09-4D44-A606-C7622D47D503}">
  <sheetPr>
    <pageSetUpPr fitToPage="1"/>
  </sheetPr>
  <dimension ref="A1:K25"/>
  <sheetViews>
    <sheetView workbookViewId="0">
      <selection activeCell="L9" sqref="L9"/>
    </sheetView>
  </sheetViews>
  <sheetFormatPr defaultRowHeight="14.25"/>
  <cols>
    <col min="2" max="2" width="41.125" customWidth="1"/>
    <col min="8" max="8" width="12" customWidth="1"/>
    <col min="11" max="11" width="13"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768</v>
      </c>
      <c r="B6" s="176"/>
      <c r="C6" s="176"/>
      <c r="D6" s="176"/>
      <c r="E6" s="176"/>
      <c r="F6" s="176"/>
      <c r="G6" s="176"/>
      <c r="H6" s="176"/>
      <c r="I6" s="176"/>
      <c r="J6" s="176"/>
      <c r="K6" s="176"/>
    </row>
    <row r="7" spans="1:11">
      <c r="A7" s="123"/>
      <c r="B7" s="123"/>
      <c r="C7" s="123"/>
      <c r="D7" s="123"/>
      <c r="E7" s="123"/>
      <c r="F7" s="123"/>
      <c r="G7" s="123"/>
      <c r="H7" s="123"/>
      <c r="I7" s="123"/>
      <c r="J7" s="123"/>
      <c r="K7" s="123"/>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78.5">
      <c r="A11" s="2">
        <v>1</v>
      </c>
      <c r="B11" s="137" t="s">
        <v>754</v>
      </c>
      <c r="C11" s="132"/>
      <c r="D11" s="133"/>
      <c r="E11" s="125" t="s">
        <v>11</v>
      </c>
      <c r="F11" s="126">
        <v>100</v>
      </c>
      <c r="G11" s="127"/>
      <c r="H11" s="127">
        <f t="shared" ref="H11:H12" si="0">ROUND(F11*G11,2)</f>
        <v>0</v>
      </c>
      <c r="I11" s="128"/>
      <c r="J11" s="127">
        <f t="shared" ref="J11:J12" si="1">H11*I11%</f>
        <v>0</v>
      </c>
      <c r="K11" s="129">
        <f t="shared" ref="K11:K12" si="2">ROUND(H11+J11,2)</f>
        <v>0</v>
      </c>
    </row>
    <row r="12" spans="1:11" ht="178.5">
      <c r="A12" s="2">
        <v>2</v>
      </c>
      <c r="B12" s="137" t="s">
        <v>755</v>
      </c>
      <c r="C12" s="132"/>
      <c r="D12" s="133"/>
      <c r="E12" s="125" t="s">
        <v>11</v>
      </c>
      <c r="F12" s="126">
        <v>20</v>
      </c>
      <c r="G12" s="127"/>
      <c r="H12" s="127">
        <f t="shared" si="0"/>
        <v>0</v>
      </c>
      <c r="I12" s="128"/>
      <c r="J12" s="127">
        <f t="shared" si="1"/>
        <v>0</v>
      </c>
      <c r="K12" s="129">
        <f t="shared" si="2"/>
        <v>0</v>
      </c>
    </row>
    <row r="13" spans="1:11" ht="15" thickBot="1">
      <c r="A13" s="123"/>
      <c r="B13" s="123"/>
      <c r="C13" s="123"/>
      <c r="D13" s="123"/>
      <c r="E13" s="173" t="s">
        <v>9</v>
      </c>
      <c r="F13" s="176"/>
      <c r="G13" s="177"/>
      <c r="H13" s="66">
        <f>SUM(H11:H12)</f>
        <v>0</v>
      </c>
      <c r="I13" s="67"/>
      <c r="J13" s="67"/>
      <c r="K13" s="66">
        <f>SUM(K11:K12)</f>
        <v>0</v>
      </c>
    </row>
    <row r="14" spans="1:11">
      <c r="A14" s="123"/>
      <c r="B14" s="26"/>
      <c r="C14" s="123"/>
      <c r="D14" s="123"/>
      <c r="E14" s="123"/>
      <c r="F14" s="123"/>
      <c r="G14" s="123"/>
      <c r="H14" s="123"/>
      <c r="I14" s="123"/>
      <c r="J14" s="123"/>
      <c r="K14" s="123"/>
    </row>
    <row r="15" spans="1:11">
      <c r="B15" s="26"/>
      <c r="C15" s="123"/>
      <c r="D15" s="123"/>
      <c r="E15" s="123"/>
      <c r="F15" s="123"/>
      <c r="G15" s="123"/>
      <c r="H15" s="123"/>
      <c r="I15" s="123"/>
      <c r="J15" s="123"/>
      <c r="K15" s="123"/>
    </row>
    <row r="16" spans="1:11">
      <c r="A16" s="123"/>
      <c r="B16" s="123"/>
      <c r="C16" s="123"/>
      <c r="D16" s="123"/>
      <c r="E16" s="123"/>
      <c r="F16" s="123"/>
      <c r="G16" s="123"/>
      <c r="H16" s="172"/>
      <c r="I16" s="172"/>
      <c r="J16" s="172"/>
      <c r="K16" s="124"/>
    </row>
    <row r="21" ht="29.25" customHeight="1"/>
    <row r="25" ht="36" customHeight="1"/>
  </sheetData>
  <mergeCells count="17">
    <mergeCell ref="E13:G13"/>
    <mergeCell ref="H16:J16"/>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scale="87" fitToHeight="0"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D689-F12C-4067-AB26-E58AF2423059}">
  <sheetPr>
    <pageSetUpPr fitToPage="1"/>
  </sheetPr>
  <dimension ref="A1:K25"/>
  <sheetViews>
    <sheetView workbookViewId="0">
      <selection activeCell="B11" sqref="B11"/>
    </sheetView>
  </sheetViews>
  <sheetFormatPr defaultRowHeight="14.25"/>
  <cols>
    <col min="2" max="2" width="43.875" customWidth="1"/>
    <col min="8" max="8" width="12" customWidth="1"/>
    <col min="11" max="11" width="13" customWidth="1"/>
  </cols>
  <sheetData>
    <row r="1" spans="1:11" s="136" customFormat="1" ht="15" customHeight="1">
      <c r="A1" s="169" t="s">
        <v>758</v>
      </c>
      <c r="B1" s="169"/>
      <c r="C1" s="169"/>
      <c r="D1" s="169"/>
      <c r="E1" s="169"/>
      <c r="F1" s="169"/>
      <c r="G1" s="169"/>
      <c r="H1" s="169"/>
      <c r="I1" s="169"/>
      <c r="J1" s="169"/>
      <c r="K1" s="169"/>
    </row>
    <row r="2" spans="1:11" s="136" customFormat="1" ht="12.75">
      <c r="A2" s="170" t="s">
        <v>636</v>
      </c>
      <c r="B2" s="171"/>
      <c r="C2" s="171"/>
      <c r="D2" s="171"/>
      <c r="E2" s="171"/>
      <c r="F2" s="171"/>
      <c r="G2" s="171"/>
      <c r="H2" s="171"/>
      <c r="I2" s="171"/>
      <c r="J2" s="171"/>
      <c r="K2" s="171"/>
    </row>
    <row r="3" spans="1:11" s="136" customFormat="1" ht="28.5" customHeight="1">
      <c r="A3" s="172" t="s">
        <v>637</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638</v>
      </c>
      <c r="B5" s="174"/>
      <c r="C5" s="174"/>
      <c r="D5" s="174"/>
      <c r="E5" s="174"/>
      <c r="F5" s="174"/>
      <c r="G5" s="174"/>
      <c r="H5" s="174"/>
      <c r="I5" s="174"/>
      <c r="J5" s="174"/>
      <c r="K5" s="174"/>
    </row>
    <row r="6" spans="1:11" s="154" customFormat="1" ht="12.75">
      <c r="A6" s="169" t="s">
        <v>769</v>
      </c>
      <c r="B6" s="176"/>
      <c r="C6" s="176"/>
      <c r="D6" s="176"/>
      <c r="E6" s="176"/>
      <c r="F6" s="176"/>
      <c r="G6" s="176"/>
      <c r="H6" s="176"/>
      <c r="I6" s="176"/>
      <c r="J6" s="176"/>
      <c r="K6" s="176"/>
    </row>
    <row r="7" spans="1:11">
      <c r="A7" s="123"/>
      <c r="B7" s="123"/>
      <c r="C7" s="123"/>
      <c r="D7" s="123"/>
      <c r="E7" s="123"/>
      <c r="F7" s="123"/>
      <c r="G7" s="123"/>
      <c r="H7" s="123"/>
      <c r="I7" s="123"/>
      <c r="J7" s="123"/>
      <c r="K7" s="123"/>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93.25">
      <c r="A11" s="2">
        <v>1</v>
      </c>
      <c r="B11" s="138" t="s">
        <v>747</v>
      </c>
      <c r="C11" s="132"/>
      <c r="D11" s="133"/>
      <c r="E11" s="125" t="s">
        <v>11</v>
      </c>
      <c r="F11" s="126">
        <v>5</v>
      </c>
      <c r="G11" s="127"/>
      <c r="H11" s="127">
        <f t="shared" ref="H11:H12" si="0">ROUND(F11*G11,2)</f>
        <v>0</v>
      </c>
      <c r="I11" s="128"/>
      <c r="J11" s="127">
        <f t="shared" ref="J11:J12" si="1">H11*I11%</f>
        <v>0</v>
      </c>
      <c r="K11" s="129">
        <f t="shared" ref="K11:K12" si="2">ROUND(H11+J11,2)</f>
        <v>0</v>
      </c>
    </row>
    <row r="12" spans="1:11" ht="89.25">
      <c r="A12" s="2">
        <v>2</v>
      </c>
      <c r="B12" s="137" t="s">
        <v>748</v>
      </c>
      <c r="C12" s="132"/>
      <c r="D12" s="133"/>
      <c r="E12" s="125" t="s">
        <v>11</v>
      </c>
      <c r="F12" s="126">
        <v>25</v>
      </c>
      <c r="G12" s="127"/>
      <c r="H12" s="127">
        <f t="shared" si="0"/>
        <v>0</v>
      </c>
      <c r="I12" s="128"/>
      <c r="J12" s="127">
        <f t="shared" si="1"/>
        <v>0</v>
      </c>
      <c r="K12" s="129">
        <f t="shared" si="2"/>
        <v>0</v>
      </c>
    </row>
    <row r="13" spans="1:11" ht="15" thickBot="1">
      <c r="A13" s="123"/>
      <c r="B13" s="123"/>
      <c r="C13" s="123"/>
      <c r="D13" s="123"/>
      <c r="E13" s="173" t="s">
        <v>9</v>
      </c>
      <c r="F13" s="176"/>
      <c r="G13" s="177"/>
      <c r="H13" s="66">
        <f>SUM(H11:H12)</f>
        <v>0</v>
      </c>
      <c r="I13" s="67"/>
      <c r="J13" s="67"/>
      <c r="K13" s="66">
        <f>SUM(K11:K12)</f>
        <v>0</v>
      </c>
    </row>
    <row r="14" spans="1:11">
      <c r="A14" s="123"/>
      <c r="B14" s="26"/>
      <c r="C14" s="123"/>
      <c r="D14" s="123"/>
      <c r="E14" s="123"/>
      <c r="F14" s="123"/>
      <c r="G14" s="123"/>
      <c r="H14" s="123"/>
      <c r="I14" s="123"/>
      <c r="J14" s="123"/>
      <c r="K14" s="123"/>
    </row>
    <row r="15" spans="1:11">
      <c r="B15" s="26"/>
      <c r="C15" s="123"/>
      <c r="D15" s="123"/>
      <c r="E15" s="123"/>
      <c r="F15" s="123"/>
      <c r="G15" s="123"/>
      <c r="H15" s="123"/>
      <c r="I15" s="123"/>
      <c r="J15" s="123"/>
      <c r="K15" s="123"/>
    </row>
    <row r="16" spans="1:11">
      <c r="A16" s="123"/>
      <c r="B16" s="123"/>
      <c r="C16" s="123"/>
      <c r="D16" s="123"/>
      <c r="E16" s="123"/>
      <c r="F16" s="123"/>
      <c r="G16" s="123"/>
      <c r="H16" s="172"/>
      <c r="I16" s="172"/>
      <c r="J16" s="172"/>
      <c r="K16" s="124"/>
    </row>
    <row r="21" ht="29.25" customHeight="1"/>
    <row r="25" ht="36" customHeight="1"/>
  </sheetData>
  <mergeCells count="17">
    <mergeCell ref="E13:G13"/>
    <mergeCell ref="H16:J16"/>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scale="8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pageSetUpPr fitToPage="1"/>
  </sheetPr>
  <dimension ref="A1:K29"/>
  <sheetViews>
    <sheetView zoomScaleNormal="100" zoomScaleSheetLayoutView="90" workbookViewId="0">
      <selection activeCell="A6" sqref="A6:K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758</v>
      </c>
      <c r="B1" s="169"/>
      <c r="C1" s="169"/>
      <c r="D1" s="169"/>
      <c r="E1" s="169"/>
      <c r="F1" s="169"/>
      <c r="G1" s="169"/>
      <c r="H1" s="169"/>
      <c r="I1" s="169"/>
      <c r="J1" s="169"/>
      <c r="K1" s="169"/>
    </row>
    <row r="2" spans="1:11" s="101" customFormat="1" ht="15">
      <c r="A2" s="170" t="s">
        <v>636</v>
      </c>
      <c r="B2" s="171"/>
      <c r="C2" s="171"/>
      <c r="D2" s="171"/>
      <c r="E2" s="171"/>
      <c r="F2" s="171"/>
      <c r="G2" s="171"/>
      <c r="H2" s="171"/>
      <c r="I2" s="171"/>
      <c r="J2" s="171"/>
      <c r="K2" s="171"/>
    </row>
    <row r="3" spans="1:11" s="101" customFormat="1" ht="28.5" customHeight="1">
      <c r="A3" s="172" t="s">
        <v>637</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638</v>
      </c>
      <c r="B5" s="174"/>
      <c r="C5" s="174"/>
      <c r="D5" s="174"/>
      <c r="E5" s="174"/>
      <c r="F5" s="174"/>
      <c r="G5" s="174"/>
      <c r="H5" s="174"/>
      <c r="I5" s="174"/>
      <c r="J5" s="174"/>
      <c r="K5" s="174"/>
    </row>
    <row r="6" spans="1:11">
      <c r="A6" s="169" t="s">
        <v>115</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88" customHeight="1">
      <c r="A11" s="2">
        <v>1</v>
      </c>
      <c r="B11" s="10" t="s">
        <v>631</v>
      </c>
      <c r="C11" s="9"/>
      <c r="D11" s="9"/>
      <c r="E11" s="8" t="s">
        <v>11</v>
      </c>
      <c r="F11" s="11">
        <v>250</v>
      </c>
      <c r="G11" s="2"/>
      <c r="H11" s="4">
        <f>ROUND(F11*G11,2)</f>
        <v>0</v>
      </c>
      <c r="I11" s="2"/>
      <c r="J11" s="4">
        <f>+H11*I11%</f>
        <v>0</v>
      </c>
      <c r="K11" s="5">
        <f>ROUND(H11+J11,2)</f>
        <v>0</v>
      </c>
    </row>
    <row r="12" spans="1:11" ht="344.25">
      <c r="A12" s="2">
        <v>2</v>
      </c>
      <c r="B12" s="10" t="s">
        <v>632</v>
      </c>
      <c r="C12" s="9"/>
      <c r="D12" s="9"/>
      <c r="E12" s="8" t="s">
        <v>11</v>
      </c>
      <c r="F12" s="11">
        <v>5</v>
      </c>
      <c r="G12" s="2"/>
      <c r="H12" s="4">
        <f>ROUND(F12*G12,2)</f>
        <v>0</v>
      </c>
      <c r="I12" s="2"/>
      <c r="J12" s="4">
        <f>+H12*I12%</f>
        <v>0</v>
      </c>
      <c r="K12" s="5">
        <f>ROUND(H12+J12,2)</f>
        <v>0</v>
      </c>
    </row>
    <row r="13" spans="1:11" ht="15" thickBot="1">
      <c r="A13" s="1"/>
      <c r="B13" s="1"/>
      <c r="C13" s="1"/>
      <c r="D13" s="1"/>
      <c r="E13" s="173" t="s">
        <v>9</v>
      </c>
      <c r="F13" s="176"/>
      <c r="G13" s="177"/>
      <c r="H13" s="66">
        <f>SUM(H11:H12)</f>
        <v>0</v>
      </c>
      <c r="I13" s="67"/>
      <c r="J13" s="67"/>
      <c r="K13" s="66">
        <f>SUM(K11:K12)</f>
        <v>0</v>
      </c>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72"/>
      <c r="I16" s="172"/>
      <c r="J16" s="172"/>
      <c r="K16" s="6"/>
    </row>
    <row r="27" spans="3:3">
      <c r="C27" s="94"/>
    </row>
    <row r="28" spans="3:3">
      <c r="C28" s="95"/>
    </row>
    <row r="29" spans="3:3">
      <c r="C29" s="94"/>
    </row>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86</vt:i4>
      </vt:variant>
      <vt:variant>
        <vt:lpstr>Nazwane zakresy</vt:lpstr>
      </vt:variant>
      <vt:variant>
        <vt:i4>8</vt:i4>
      </vt:variant>
    </vt:vector>
  </HeadingPairs>
  <TitlesOfParts>
    <vt:vector size="94"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Pakiet 41</vt:lpstr>
      <vt:lpstr>Pakiet 42</vt:lpstr>
      <vt:lpstr>Pakiet 43</vt:lpstr>
      <vt:lpstr>Pakiet 44</vt:lpstr>
      <vt:lpstr>Pakiet 45</vt:lpstr>
      <vt:lpstr>Pakiet 46</vt:lpstr>
      <vt:lpstr>Pakiet 47</vt:lpstr>
      <vt:lpstr>Pakiet 48</vt:lpstr>
      <vt:lpstr>Pakiet 49</vt:lpstr>
      <vt:lpstr>Pakiet 50</vt:lpstr>
      <vt:lpstr>Pakiet 51</vt:lpstr>
      <vt:lpstr>Pakiet 52</vt:lpstr>
      <vt:lpstr>Pakiet 53</vt:lpstr>
      <vt:lpstr>Pakiet 54</vt:lpstr>
      <vt:lpstr>Pakiet 55</vt:lpstr>
      <vt:lpstr>Pakiet 56</vt:lpstr>
      <vt:lpstr>Pakiet 57</vt:lpstr>
      <vt:lpstr>Pakiet 58</vt:lpstr>
      <vt:lpstr>Pakiet 59</vt:lpstr>
      <vt:lpstr>Pakiet 60</vt:lpstr>
      <vt:lpstr>Pakiet 61</vt:lpstr>
      <vt:lpstr>Pakiet 62</vt:lpstr>
      <vt:lpstr>Pakiet 63</vt:lpstr>
      <vt:lpstr>Pakiet 64</vt:lpstr>
      <vt:lpstr>Pakiet 65</vt:lpstr>
      <vt:lpstr>Pakiet 66</vt:lpstr>
      <vt:lpstr>Pakiet 67</vt:lpstr>
      <vt:lpstr>Pakiet 68</vt:lpstr>
      <vt:lpstr>Pakiet 69</vt:lpstr>
      <vt:lpstr>Pakiet 70</vt:lpstr>
      <vt:lpstr>Pakiet 71</vt:lpstr>
      <vt:lpstr>Pakiet 72</vt:lpstr>
      <vt:lpstr>Pakiet 73</vt:lpstr>
      <vt:lpstr>Pakiet 74</vt:lpstr>
      <vt:lpstr>Pakiet 75</vt:lpstr>
      <vt:lpstr>Pakiet 76</vt:lpstr>
      <vt:lpstr>Pakiet 77</vt:lpstr>
      <vt:lpstr>Pakiet 78</vt:lpstr>
      <vt:lpstr>Pakiet 79</vt:lpstr>
      <vt:lpstr>Pakiet 80</vt:lpstr>
      <vt:lpstr>Pakiet 81</vt:lpstr>
      <vt:lpstr>Pakiet 82</vt:lpstr>
      <vt:lpstr>Pakiet 83</vt:lpstr>
      <vt:lpstr>Pakiet 84</vt:lpstr>
      <vt:lpstr>Pakiet 85</vt:lpstr>
      <vt:lpstr>Pakiet 86</vt:lpstr>
      <vt:lpstr>'Pakiet 1'!Obszar_wydruku</vt:lpstr>
      <vt:lpstr>'Pakiet 13'!Obszar_wydruku</vt:lpstr>
      <vt:lpstr>'Pakiet 43'!Obszar_wydruku</vt:lpstr>
      <vt:lpstr>'Pakiet 45'!Obszar_wydruku</vt:lpstr>
      <vt:lpstr>'Pakiet 60'!Obszar_wydruku</vt:lpstr>
      <vt:lpstr>'Pakiet 63'!Obszar_wydruku</vt:lpstr>
      <vt:lpstr>'Pakiet 9'!Obszar_wydruku</vt:lpstr>
      <vt:lpstr>'Pakiet 39'!OLE_LINK1</vt:lpstr>
    </vt:vector>
  </TitlesOfParts>
  <Company>Szpital Uniwersytecki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PFraszczak</dc:creator>
  <cp:lastModifiedBy>Sandra Sarnecka</cp:lastModifiedBy>
  <cp:lastPrinted>2022-05-11T06:12:26Z</cp:lastPrinted>
  <dcterms:created xsi:type="dcterms:W3CDTF">2010-06-08T05:48:52Z</dcterms:created>
  <dcterms:modified xsi:type="dcterms:W3CDTF">2022-06-09T10:19:00Z</dcterms:modified>
</cp:coreProperties>
</file>