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en_skoroszyt" defaultThemeVersion="124226"/>
  <mc:AlternateContent xmlns:mc="http://schemas.openxmlformats.org/markup-compatibility/2006">
    <mc:Choice Requires="x15">
      <x15ac:absPath xmlns:x15ac="http://schemas.microsoft.com/office/spreadsheetml/2010/11/ac" url="\\TROJKA\private\zamowienia\Postępowania przetargowe\2022\(12-22) 1x Powtórka\"/>
    </mc:Choice>
  </mc:AlternateContent>
  <xr:revisionPtr revIDLastSave="0" documentId="13_ncr:1_{F5202EE2-0D46-4480-9957-16718FB8778A}" xr6:coauthVersionLast="47" xr6:coauthVersionMax="47" xr10:uidLastSave="{00000000-0000-0000-0000-000000000000}"/>
  <bookViews>
    <workbookView xWindow="-120" yWindow="-120" windowWidth="29040" windowHeight="15840" tabRatio="733" firstSheet="14" activeTab="27" xr2:uid="{00000000-000D-0000-FFFF-FFFF00000000}"/>
  </bookViews>
  <sheets>
    <sheet name="Pakiet 1" sheetId="6" r:id="rId1"/>
    <sheet name="Pakiet 2" sheetId="97" r:id="rId2"/>
    <sheet name="Pakiet 3" sheetId="12" r:id="rId3"/>
    <sheet name="Pakiet 4" sheetId="15" r:id="rId4"/>
    <sheet name="Pakiet 5" sheetId="16" r:id="rId5"/>
    <sheet name="Pakiet 6" sheetId="22" r:id="rId6"/>
    <sheet name="Pakiet 7" sheetId="104" r:id="rId7"/>
    <sheet name="Pakiet 8" sheetId="105" r:id="rId8"/>
    <sheet name="Pakiet 9" sheetId="106" r:id="rId9"/>
    <sheet name="Pakiet 10" sheetId="100" r:id="rId10"/>
    <sheet name="Pakiet 11" sheetId="93" r:id="rId11"/>
    <sheet name="Pakiet 12" sheetId="91" r:id="rId12"/>
    <sheet name="Pakiet 13" sheetId="51" r:id="rId13"/>
    <sheet name="Pakiet 14" sheetId="52" r:id="rId14"/>
    <sheet name="Pakiet 15" sheetId="53" r:id="rId15"/>
    <sheet name="Pakiet 16" sheetId="55" r:id="rId16"/>
    <sheet name="Pakiet 17" sheetId="63" r:id="rId17"/>
    <sheet name="Pakiet 18" sheetId="64" r:id="rId18"/>
    <sheet name="Pakiet 19" sheetId="102" r:id="rId19"/>
    <sheet name="Pakiet 20" sheetId="67" r:id="rId20"/>
    <sheet name="Pakiet 21" sheetId="68" r:id="rId21"/>
    <sheet name="Pakiet 22" sheetId="69" r:id="rId22"/>
    <sheet name="Pakiet 23" sheetId="73" r:id="rId23"/>
    <sheet name="Pakiet 24" sheetId="75" r:id="rId24"/>
    <sheet name="Pakiet 25" sheetId="76" r:id="rId25"/>
    <sheet name="Pakiet 26" sheetId="96" r:id="rId26"/>
    <sheet name="Pakiet 27" sheetId="98" r:id="rId27"/>
    <sheet name="Pakiet 28" sheetId="108" r:id="rId28"/>
    <sheet name="Pakiet 29" sheetId="109" r:id="rId29"/>
    <sheet name="Arkusz1" sheetId="110" r:id="rId30"/>
  </sheets>
  <definedNames>
    <definedName name="_xlnm.Print_Area" localSheetId="16">'Pakiet 17'!$A$6:$K$14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2" i="108" l="1"/>
  <c r="H11" i="108"/>
  <c r="K12" i="91"/>
  <c r="H12" i="91"/>
  <c r="H22" i="109" l="1"/>
  <c r="H21" i="109"/>
  <c r="J21" i="109" s="1"/>
  <c r="H19" i="109"/>
  <c r="J19" i="109" s="1"/>
  <c r="K19" i="109" s="1"/>
  <c r="H18" i="109"/>
  <c r="H17" i="109"/>
  <c r="J17" i="109" s="1"/>
  <c r="H16" i="109"/>
  <c r="J16" i="109" s="1"/>
  <c r="H15" i="109"/>
  <c r="J15" i="109" s="1"/>
  <c r="K15" i="109" s="1"/>
  <c r="H14" i="109"/>
  <c r="H12" i="109"/>
  <c r="H11" i="109"/>
  <c r="H10" i="109"/>
  <c r="J10" i="109" s="1"/>
  <c r="K10" i="109" s="1"/>
  <c r="J12" i="108"/>
  <c r="K12" i="108" s="1"/>
  <c r="J11" i="108"/>
  <c r="K11" i="108" s="1"/>
  <c r="K21" i="109" l="1"/>
  <c r="J22" i="109"/>
  <c r="K22" i="109" s="1"/>
  <c r="K16" i="109"/>
  <c r="J12" i="109"/>
  <c r="K12" i="109" s="1"/>
  <c r="K17" i="109"/>
  <c r="J14" i="109"/>
  <c r="K14" i="109" s="1"/>
  <c r="J18" i="109"/>
  <c r="K18" i="109" s="1"/>
  <c r="J11" i="109"/>
  <c r="K11" i="109" s="1"/>
  <c r="H23" i="109"/>
  <c r="H13" i="108"/>
  <c r="H31" i="106"/>
  <c r="J31" i="106" s="1"/>
  <c r="K31" i="106" s="1"/>
  <c r="H30" i="106"/>
  <c r="H29" i="106"/>
  <c r="J29" i="106" s="1"/>
  <c r="K29" i="106" s="1"/>
  <c r="H28" i="106"/>
  <c r="H27" i="106"/>
  <c r="J27" i="106" s="1"/>
  <c r="K27" i="106" s="1"/>
  <c r="H26" i="106"/>
  <c r="H25" i="106"/>
  <c r="H24" i="106"/>
  <c r="H23" i="106"/>
  <c r="J23" i="106" s="1"/>
  <c r="K23" i="106" s="1"/>
  <c r="H22" i="106"/>
  <c r="H21" i="106"/>
  <c r="H20" i="106"/>
  <c r="H19" i="106"/>
  <c r="H18" i="106"/>
  <c r="H17" i="106"/>
  <c r="H16" i="106"/>
  <c r="J16" i="106" s="1"/>
  <c r="K16" i="106" s="1"/>
  <c r="H15" i="106"/>
  <c r="H14" i="106"/>
  <c r="H13" i="106"/>
  <c r="H12" i="106"/>
  <c r="J12" i="106" s="1"/>
  <c r="K12" i="106" s="1"/>
  <c r="H11" i="106"/>
  <c r="H18" i="105"/>
  <c r="H17" i="105"/>
  <c r="H16" i="105"/>
  <c r="H15" i="105"/>
  <c r="J15" i="105" s="1"/>
  <c r="H14" i="105"/>
  <c r="H13" i="105"/>
  <c r="J13" i="105" s="1"/>
  <c r="H12" i="105"/>
  <c r="J12" i="105" s="1"/>
  <c r="H11" i="105"/>
  <c r="H28" i="104"/>
  <c r="H27" i="104"/>
  <c r="J27" i="104" s="1"/>
  <c r="H26" i="104"/>
  <c r="H25" i="104"/>
  <c r="H24" i="104"/>
  <c r="H23" i="104"/>
  <c r="H22" i="104"/>
  <c r="J22" i="104" s="1"/>
  <c r="K22" i="104" s="1"/>
  <c r="H21" i="104"/>
  <c r="H20" i="104"/>
  <c r="H19" i="104"/>
  <c r="H17" i="104"/>
  <c r="J17" i="104" s="1"/>
  <c r="K17" i="104" s="1"/>
  <c r="H16" i="104"/>
  <c r="H15" i="104"/>
  <c r="H14" i="104"/>
  <c r="J14" i="104" s="1"/>
  <c r="H12" i="104"/>
  <c r="H11" i="104"/>
  <c r="H14" i="102"/>
  <c r="H13" i="102"/>
  <c r="H12" i="102"/>
  <c r="J12" i="102" s="1"/>
  <c r="H11" i="102"/>
  <c r="H29" i="104" l="1"/>
  <c r="K23" i="109"/>
  <c r="K13" i="108"/>
  <c r="H32" i="106"/>
  <c r="J13" i="106"/>
  <c r="K13" i="106" s="1"/>
  <c r="J17" i="106"/>
  <c r="K17" i="106" s="1"/>
  <c r="J20" i="106"/>
  <c r="K20" i="106" s="1"/>
  <c r="J24" i="106"/>
  <c r="K24" i="106" s="1"/>
  <c r="J28" i="106"/>
  <c r="K28" i="106" s="1"/>
  <c r="J30" i="106"/>
  <c r="K30" i="106" s="1"/>
  <c r="J14" i="106"/>
  <c r="K14" i="106" s="1"/>
  <c r="J18" i="106"/>
  <c r="K18" i="106" s="1"/>
  <c r="J21" i="106"/>
  <c r="K21" i="106" s="1"/>
  <c r="J25" i="106"/>
  <c r="K25" i="106" s="1"/>
  <c r="J11" i="106"/>
  <c r="K11" i="106" s="1"/>
  <c r="J15" i="106"/>
  <c r="K15" i="106" s="1"/>
  <c r="J19" i="106"/>
  <c r="K19" i="106" s="1"/>
  <c r="J22" i="106"/>
  <c r="K22" i="106" s="1"/>
  <c r="J26" i="106"/>
  <c r="K26" i="106" s="1"/>
  <c r="K15" i="105"/>
  <c r="H19" i="105"/>
  <c r="J11" i="105"/>
  <c r="K11" i="105" s="1"/>
  <c r="J18" i="105"/>
  <c r="K18" i="105" s="1"/>
  <c r="J16" i="105"/>
  <c r="K16" i="105" s="1"/>
  <c r="J17" i="105"/>
  <c r="K17" i="105" s="1"/>
  <c r="J14" i="105"/>
  <c r="K14" i="105" s="1"/>
  <c r="K12" i="105"/>
  <c r="K13" i="105"/>
  <c r="J23" i="104"/>
  <c r="K23" i="104" s="1"/>
  <c r="K14" i="104"/>
  <c r="J15" i="104"/>
  <c r="K15" i="104" s="1"/>
  <c r="J24" i="104"/>
  <c r="K24" i="104" s="1"/>
  <c r="K27" i="104"/>
  <c r="J26" i="104"/>
  <c r="K26" i="104" s="1"/>
  <c r="J11" i="104"/>
  <c r="K11" i="104" s="1"/>
  <c r="J12" i="104"/>
  <c r="K12" i="104" s="1"/>
  <c r="J16" i="104"/>
  <c r="K16" i="104" s="1"/>
  <c r="J21" i="104"/>
  <c r="K21" i="104" s="1"/>
  <c r="J25" i="104"/>
  <c r="K25" i="104" s="1"/>
  <c r="J28" i="104"/>
  <c r="K28" i="104" s="1"/>
  <c r="J19" i="104"/>
  <c r="K19" i="104" s="1"/>
  <c r="J20" i="104"/>
  <c r="K20" i="104" s="1"/>
  <c r="J13" i="102"/>
  <c r="K13" i="102" s="1"/>
  <c r="K12" i="102"/>
  <c r="J11" i="102"/>
  <c r="K11" i="102" s="1"/>
  <c r="K32" i="106" l="1"/>
  <c r="K19" i="105"/>
  <c r="K29" i="104"/>
  <c r="K14" i="102"/>
  <c r="H13" i="63" l="1"/>
  <c r="J13" i="63" l="1"/>
  <c r="K13" i="63" s="1"/>
  <c r="H13" i="100" l="1"/>
  <c r="H14" i="100" s="1"/>
  <c r="H12" i="100"/>
  <c r="H11" i="100"/>
  <c r="J11" i="100" s="1"/>
  <c r="K11" i="100" s="1"/>
  <c r="J13" i="100" l="1"/>
  <c r="K13" i="100" s="1"/>
  <c r="J12" i="100"/>
  <c r="K12" i="100" s="1"/>
  <c r="K14" i="100" l="1"/>
  <c r="H29" i="6" l="1"/>
  <c r="J29" i="6" l="1"/>
  <c r="K29" i="6" s="1"/>
  <c r="H11" i="98" l="1"/>
  <c r="H12" i="98" s="1"/>
  <c r="H11" i="97"/>
  <c r="H12" i="97" s="1"/>
  <c r="H11" i="96"/>
  <c r="J11" i="96" s="1"/>
  <c r="H37" i="6"/>
  <c r="J37" i="6" s="1"/>
  <c r="K37" i="6" l="1"/>
  <c r="J11" i="98"/>
  <c r="K11" i="98" s="1"/>
  <c r="K12" i="98" s="1"/>
  <c r="J11" i="97"/>
  <c r="K11" i="97" s="1"/>
  <c r="K12" i="97" s="1"/>
  <c r="K11" i="96"/>
  <c r="H12" i="96"/>
  <c r="K12" i="96" l="1"/>
  <c r="H11" i="93"/>
  <c r="J11" i="93" s="1"/>
  <c r="K11" i="93" s="1"/>
  <c r="H11" i="91"/>
  <c r="H12" i="93"/>
  <c r="H13" i="93" l="1"/>
  <c r="J12" i="93"/>
  <c r="K12" i="93" s="1"/>
  <c r="K13" i="93" s="1"/>
  <c r="J11" i="91" l="1"/>
  <c r="K11" i="91" s="1"/>
  <c r="H13" i="6" l="1"/>
  <c r="J13" i="6" l="1"/>
  <c r="K13" i="6" s="1"/>
  <c r="H15" i="76"/>
  <c r="H14" i="76"/>
  <c r="H13" i="76"/>
  <c r="J13" i="76" s="1"/>
  <c r="H12" i="76"/>
  <c r="J12" i="76" s="1"/>
  <c r="H11" i="76"/>
  <c r="H11" i="75"/>
  <c r="H12" i="75" s="1"/>
  <c r="H13" i="73"/>
  <c r="J13" i="73" s="1"/>
  <c r="H12" i="73"/>
  <c r="H11" i="73"/>
  <c r="J11" i="73" s="1"/>
  <c r="K11" i="73" s="1"/>
  <c r="H21" i="69"/>
  <c r="J21" i="69" s="1"/>
  <c r="H20" i="69"/>
  <c r="H19" i="69"/>
  <c r="J19" i="69" s="1"/>
  <c r="K19" i="69" s="1"/>
  <c r="H18" i="69"/>
  <c r="J18" i="69" s="1"/>
  <c r="K18" i="69" s="1"/>
  <c r="H17" i="69"/>
  <c r="H16" i="69"/>
  <c r="H15" i="69"/>
  <c r="J15" i="69" s="1"/>
  <c r="K15" i="69" s="1"/>
  <c r="H14" i="69"/>
  <c r="J14" i="69" s="1"/>
  <c r="K14" i="69" s="1"/>
  <c r="H13" i="69"/>
  <c r="J13" i="69" s="1"/>
  <c r="H12" i="69"/>
  <c r="H11" i="69"/>
  <c r="J11" i="69" s="1"/>
  <c r="K11" i="69" s="1"/>
  <c r="H11" i="68"/>
  <c r="H12" i="68" s="1"/>
  <c r="H16" i="67"/>
  <c r="J16" i="67" s="1"/>
  <c r="H15" i="67"/>
  <c r="H14" i="67"/>
  <c r="J14" i="67" s="1"/>
  <c r="K14" i="67" s="1"/>
  <c r="H13" i="67"/>
  <c r="J13" i="67" s="1"/>
  <c r="K13" i="67" s="1"/>
  <c r="H12" i="67"/>
  <c r="J12" i="67" s="1"/>
  <c r="H11" i="67"/>
  <c r="H13" i="64"/>
  <c r="H12" i="64"/>
  <c r="H11" i="64"/>
  <c r="J11" i="64" s="1"/>
  <c r="K11" i="64" s="1"/>
  <c r="H12" i="63"/>
  <c r="J12" i="63" s="1"/>
  <c r="K12" i="63" s="1"/>
  <c r="H11" i="63"/>
  <c r="H11" i="55"/>
  <c r="H12" i="55" s="1"/>
  <c r="H13" i="53"/>
  <c r="H12" i="53"/>
  <c r="H11" i="53"/>
  <c r="J11" i="53" s="1"/>
  <c r="K11" i="53" s="1"/>
  <c r="H12" i="52"/>
  <c r="H11" i="52"/>
  <c r="J11" i="52" s="1"/>
  <c r="K11" i="52" s="1"/>
  <c r="H12" i="51"/>
  <c r="J12" i="51" s="1"/>
  <c r="K12" i="51" s="1"/>
  <c r="H11" i="51"/>
  <c r="H14" i="63" l="1"/>
  <c r="H13" i="51"/>
  <c r="J17" i="69"/>
  <c r="K17" i="69" s="1"/>
  <c r="J13" i="53"/>
  <c r="K13" i="53" s="1"/>
  <c r="K16" i="67"/>
  <c r="K13" i="76"/>
  <c r="H16" i="76"/>
  <c r="J11" i="76"/>
  <c r="K11" i="76" s="1"/>
  <c r="K12" i="76"/>
  <c r="J15" i="76"/>
  <c r="K15" i="76" s="1"/>
  <c r="J14" i="76"/>
  <c r="K14" i="76" s="1"/>
  <c r="J11" i="75"/>
  <c r="K11" i="75" s="1"/>
  <c r="K12" i="75" s="1"/>
  <c r="H14" i="73"/>
  <c r="K13" i="73"/>
  <c r="J12" i="73"/>
  <c r="K12" i="73" s="1"/>
  <c r="K21" i="69"/>
  <c r="H22" i="69"/>
  <c r="K13" i="69"/>
  <c r="J12" i="69"/>
  <c r="K12" i="69" s="1"/>
  <c r="J16" i="69"/>
  <c r="K16" i="69" s="1"/>
  <c r="J20" i="69"/>
  <c r="K20" i="69" s="1"/>
  <c r="J11" i="68"/>
  <c r="K11" i="68" s="1"/>
  <c r="K12" i="68" s="1"/>
  <c r="H17" i="67"/>
  <c r="K12" i="67"/>
  <c r="J11" i="67"/>
  <c r="K11" i="67" s="1"/>
  <c r="J15" i="67"/>
  <c r="K15" i="67" s="1"/>
  <c r="J13" i="64"/>
  <c r="K13" i="64" s="1"/>
  <c r="H14" i="64"/>
  <c r="J12" i="64"/>
  <c r="K12" i="64" s="1"/>
  <c r="J11" i="63"/>
  <c r="K11" i="63" s="1"/>
  <c r="K14" i="63" s="1"/>
  <c r="J11" i="55"/>
  <c r="K11" i="55" s="1"/>
  <c r="K12" i="55" s="1"/>
  <c r="H14" i="53"/>
  <c r="J12" i="53"/>
  <c r="K12" i="53" s="1"/>
  <c r="H13" i="52"/>
  <c r="J12" i="52"/>
  <c r="K12" i="52" s="1"/>
  <c r="K13" i="52" s="1"/>
  <c r="J11" i="51"/>
  <c r="K11" i="51" s="1"/>
  <c r="K13" i="51" l="1"/>
  <c r="K14" i="73"/>
  <c r="K14" i="53"/>
  <c r="K16" i="76"/>
  <c r="K22" i="69"/>
  <c r="K17" i="67"/>
  <c r="K14" i="64"/>
  <c r="H18" i="22" l="1"/>
  <c r="H17" i="22"/>
  <c r="H16" i="22"/>
  <c r="H15" i="22"/>
  <c r="H14" i="22"/>
  <c r="H13" i="22"/>
  <c r="J13" i="22" s="1"/>
  <c r="K13" i="22" s="1"/>
  <c r="H12" i="22"/>
  <c r="J12" i="22" s="1"/>
  <c r="K12" i="22" s="1"/>
  <c r="H11" i="22"/>
  <c r="H16" i="16"/>
  <c r="H15" i="16"/>
  <c r="J15" i="16" s="1"/>
  <c r="K15" i="16" s="1"/>
  <c r="H14" i="16"/>
  <c r="J14" i="16" s="1"/>
  <c r="K14" i="16" s="1"/>
  <c r="H13" i="16"/>
  <c r="H12" i="16"/>
  <c r="H11" i="16"/>
  <c r="J11" i="16" s="1"/>
  <c r="K11" i="16" s="1"/>
  <c r="H11" i="15"/>
  <c r="J11" i="15" s="1"/>
  <c r="K11" i="15" s="1"/>
  <c r="K12" i="15" s="1"/>
  <c r="H14" i="12"/>
  <c r="J14" i="12" s="1"/>
  <c r="K14" i="12" s="1"/>
  <c r="H13" i="12"/>
  <c r="H12" i="12"/>
  <c r="H11" i="12"/>
  <c r="J11" i="12" s="1"/>
  <c r="K11" i="12" s="1"/>
  <c r="H12" i="15" l="1"/>
  <c r="J16" i="22"/>
  <c r="K16" i="22" s="1"/>
  <c r="H19" i="22"/>
  <c r="J11" i="22"/>
  <c r="K11" i="22" s="1"/>
  <c r="J15" i="22"/>
  <c r="K15" i="22" s="1"/>
  <c r="J14" i="22"/>
  <c r="K14" i="22" s="1"/>
  <c r="J18" i="22"/>
  <c r="K18" i="22" s="1"/>
  <c r="J17" i="22"/>
  <c r="K17" i="22" s="1"/>
  <c r="H17" i="16"/>
  <c r="J13" i="16"/>
  <c r="K13" i="16" s="1"/>
  <c r="J12" i="16"/>
  <c r="K12" i="16" s="1"/>
  <c r="J16" i="16"/>
  <c r="K16" i="16" s="1"/>
  <c r="H15" i="12"/>
  <c r="J13" i="12"/>
  <c r="K13" i="12" s="1"/>
  <c r="J12" i="12"/>
  <c r="K12" i="12" s="1"/>
  <c r="K15" i="12" l="1"/>
  <c r="K19" i="22"/>
  <c r="K17" i="16"/>
  <c r="H34" i="6" l="1"/>
  <c r="H33" i="6"/>
  <c r="J33" i="6" l="1"/>
  <c r="K33" i="6" s="1"/>
  <c r="J34" i="6"/>
  <c r="K34" i="6" s="1"/>
  <c r="H41" i="6"/>
  <c r="J41" i="6" s="1"/>
  <c r="H40" i="6"/>
  <c r="H39" i="6"/>
  <c r="H36" i="6"/>
  <c r="J36" i="6" s="1"/>
  <c r="H32" i="6"/>
  <c r="H31" i="6"/>
  <c r="J31" i="6" s="1"/>
  <c r="K31" i="6" s="1"/>
  <c r="H28" i="6"/>
  <c r="H27" i="6"/>
  <c r="J27" i="6" s="1"/>
  <c r="K27" i="6" s="1"/>
  <c r="H26" i="6"/>
  <c r="J26" i="6" s="1"/>
  <c r="K26" i="6" s="1"/>
  <c r="H25" i="6"/>
  <c r="H24" i="6"/>
  <c r="H22" i="6"/>
  <c r="J22" i="6" s="1"/>
  <c r="K22" i="6" s="1"/>
  <c r="H21" i="6"/>
  <c r="H20" i="6"/>
  <c r="H19" i="6"/>
  <c r="J19" i="6" s="1"/>
  <c r="K19" i="6" s="1"/>
  <c r="H18" i="6"/>
  <c r="J18" i="6" s="1"/>
  <c r="K18" i="6" s="1"/>
  <c r="H17" i="6"/>
  <c r="H16" i="6"/>
  <c r="H14" i="6"/>
  <c r="J14" i="6" s="1"/>
  <c r="K14" i="6" s="1"/>
  <c r="H12" i="6"/>
  <c r="J12" i="6" s="1"/>
  <c r="J21" i="6" l="1"/>
  <c r="K21" i="6" s="1"/>
  <c r="K36" i="6"/>
  <c r="J17" i="6"/>
  <c r="K17" i="6" s="1"/>
  <c r="J25" i="6"/>
  <c r="K25" i="6" s="1"/>
  <c r="K41" i="6"/>
  <c r="H42" i="6"/>
  <c r="K12" i="6"/>
  <c r="J16" i="6"/>
  <c r="K16" i="6" s="1"/>
  <c r="J20" i="6"/>
  <c r="K20" i="6" s="1"/>
  <c r="J24" i="6"/>
  <c r="K24" i="6" s="1"/>
  <c r="J28" i="6"/>
  <c r="K28" i="6" s="1"/>
  <c r="J32" i="6"/>
  <c r="K32" i="6" s="1"/>
  <c r="J40" i="6"/>
  <c r="K40" i="6" s="1"/>
  <c r="J39" i="6"/>
  <c r="K39" i="6" s="1"/>
  <c r="K42" i="6" l="1"/>
</calcChain>
</file>

<file path=xl/sharedStrings.xml><?xml version="1.0" encoding="utf-8"?>
<sst xmlns="http://schemas.openxmlformats.org/spreadsheetml/2006/main" count="890" uniqueCount="253">
  <si>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</si>
  <si>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</si>
  <si>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</si>
  <si>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</si>
  <si>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</si>
  <si>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</si>
  <si>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</si>
  <si>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</si>
  <si>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</si>
  <si>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</si>
  <si>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</si>
  <si>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</si>
  <si>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5</t>
  </si>
  <si>
    <t>op.</t>
  </si>
  <si>
    <t>Numer katalagowy</t>
  </si>
  <si>
    <t>Nazwa handlowa / Producent</t>
  </si>
  <si>
    <t>kpl.</t>
  </si>
  <si>
    <t>Akcesoria do modułu EKG monitora
 iPM 9800 , T8 produkcji Mindray</t>
  </si>
  <si>
    <t>Czujnik SpO2 na palec typu klips dla dorosłych  - moduł Nellcor</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</si>
  <si>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</si>
  <si>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</si>
  <si>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</si>
  <si>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</si>
  <si>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</si>
  <si>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</si>
  <si>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</si>
  <si>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</si>
  <si>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</si>
  <si>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</si>
  <si>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</si>
  <si>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</si>
  <si>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</si>
  <si>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Akcesoria do kardiomonitora PM-7000 ; VP-1200; monitora VS-800</t>
  </si>
  <si>
    <t>5.1</t>
  </si>
  <si>
    <t>5.2</t>
  </si>
  <si>
    <t>5.3</t>
  </si>
  <si>
    <t>5.4</t>
  </si>
  <si>
    <t>5.5</t>
  </si>
  <si>
    <t>Czujnik SpO2 na palec dla dorosłych do kardiomonitora VP-1200 (silikonowy)</t>
  </si>
  <si>
    <t>Akcesoria do pulsoksymetru PM-60, Oxypleth 520 A</t>
  </si>
  <si>
    <t>Czujnik SpO2 silikonowy dla dorosłych Nellcor OxiMax do pulsok.PM-60</t>
  </si>
  <si>
    <t xml:space="preserve">Czujnik SpO2 dla noworodków typu Y do pulsom. Oxypleth 520A </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</si>
  <si>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</si>
  <si>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</si>
  <si>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</si>
  <si>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</si>
  <si>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</si>
  <si>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</si>
  <si>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Czujnik SpO2 dla noworodków wielorazowy do pulsoksymetru PM-60</t>
  </si>
  <si>
    <t>Czujnik SpO2 dla dorosłych do pulsoksymetru Oxypleth 520A</t>
  </si>
  <si>
    <t>Pakiet nr 8</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</si>
  <si>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</si>
  <si>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</si>
  <si>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</si>
  <si>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</si>
  <si>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</si>
  <si>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14</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</si>
  <si>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</si>
  <si>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</si>
  <si>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</si>
  <si>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</si>
  <si>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sterylny 
z włókniny L-XL z mankietem
- jednorazowego użytku</t>
  </si>
  <si>
    <t>Pakiet nr 20</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</si>
  <si>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</si>
  <si>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</si>
  <si>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</si>
  <si>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</si>
  <si>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</si>
  <si>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</si>
  <si>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</si>
  <si>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</si>
  <si>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</si>
  <si>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</si>
  <si>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Pakiet nr 22</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</si>
  <si>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</si>
  <si>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</si>
  <si>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</si>
  <si>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</si>
  <si>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</si>
  <si>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</si>
  <si>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</si>
  <si>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</si>
  <si>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</si>
  <si>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</si>
  <si>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</si>
  <si>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</si>
  <si>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</si>
  <si>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</si>
  <si>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</si>
  <si>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</si>
  <si>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 xml:space="preserve">Ostrze wymienne brzuszaste Nr 10 </t>
  </si>
  <si>
    <t xml:space="preserve">Ostrze wymienne brzuszaste Nr 15 </t>
  </si>
  <si>
    <t>Ostrze wymienne ostrokończaste Nr 11</t>
  </si>
  <si>
    <t>Ostrze wymienne ostrokończaste Nr 12</t>
  </si>
  <si>
    <t>Ostrza wymienne do trzonka Nr 4
Wykonane ze stali węglowej, rozmiar i nazwa producenta wygrawerowana na ostrzu a 100 szt w op.</t>
  </si>
  <si>
    <t>Ostrze wymienne brzuszaste Nr 20</t>
  </si>
  <si>
    <t>Ostrze wymienne brzuszaste Nr 21</t>
  </si>
  <si>
    <t>Ostrze wymienne brzuszaste Nr 22</t>
  </si>
  <si>
    <t>Ostrze wymienne ostrokończaste Nr 23</t>
  </si>
  <si>
    <t>Ostrze wymienne ostrokończaste Nr 24</t>
  </si>
  <si>
    <t>Trzonek do noży Nr 3</t>
  </si>
  <si>
    <t>Trzonek do noży Nr 4</t>
  </si>
  <si>
    <t>Opaska do identyfikacji dzieci i dorosłych.
Długość min. 28 cm. Pakowane po 50 szt w rękaw papierowo-foliowy</t>
  </si>
  <si>
    <t>Nożyce do zaciskaczy 
(Rozcinacz)</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</si>
  <si>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</si>
  <si>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</si>
  <si>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</si>
  <si>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</si>
  <si>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</si>
  <si>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</si>
  <si>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</si>
  <si>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</si>
  <si>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</si>
  <si>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</si>
  <si>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</si>
  <si>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</si>
  <si>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</si>
  <si>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</si>
  <si>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</si>
  <si>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t>Ustnik do gastroskopii 1 x użytku
 z mocowaniem
- posiada anatomiczną strefę zgryzu
- wykonany z twardego materiału zapewniający 
  ochronę pacjentowi i aparatowi
- z mocowaniem na gumkę
- bezlateksowy
- niesterylny
- pakowany pojedynczo
- dla dorosłych</t>
  </si>
  <si>
    <t xml:space="preserve">Kieszeń wiskozowa do elektroterapii
grubość 4-5 mm
rozm. 100 x 100 mm </t>
  </si>
  <si>
    <t>Elektroda silikonowo-gumowa z gniazdem fi 2 mm; 4 mm do elektroterapii
rozm. 60 x 60 mm lub 65 x 65</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</si>
  <si>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</si>
  <si>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</si>
  <si>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</si>
  <si>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</si>
  <si>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1.3</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</si>
  <si>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</si>
  <si>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</si>
  <si>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Filtr bakteryjno-wirusowy elektrostatyczny 
z nawilżaniem
- o skuteczności p/bakteryjnej 99,9999%
- objętość przestrzeni martwej  35 ml
- poziom nawilżania 31 mg H2O
  przy  VT=500 ml</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</si>
  <si>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</si>
  <si>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</si>
  <si>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</si>
  <si>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</si>
  <si>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</si>
  <si>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</si>
  <si>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</si>
  <si>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</si>
  <si>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</si>
  <si>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</si>
  <si>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</si>
  <si>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</si>
  <si>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</si>
  <si>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</si>
  <si>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</si>
  <si>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</si>
  <si>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</si>
  <si>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</si>
  <si>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</si>
  <si>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</si>
  <si>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</si>
  <si>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</si>
  <si>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</si>
  <si>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</si>
  <si>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</si>
  <si>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</si>
  <si>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</si>
  <si>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Czujnik SpO2 na ucho typu klips dla dorosłych  - moduł Nellcor</t>
  </si>
  <si>
    <t xml:space="preserve">Igła 0,6 x 25 a 100 szt  1 x użyt.  </t>
  </si>
  <si>
    <t>Maska anestetyczna 1 x użytku z zaworem do napełniania mankietu do resuscytatora typu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</si>
  <si>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Załącznik nr 2 do SIWZ</t>
  </si>
  <si>
    <t xml:space="preserve">Uwaga! Załącznik aktywny - należy podać cenę jednostkową netto (kolumna 7), oraz stawkę podatku VAT (kolumna 9). 
Pozostałe komórki są obliczane automatycznie. </t>
  </si>
  <si>
    <t>FORMULARZ CENOWY</t>
  </si>
  <si>
    <t>Mandryn do kaniul  20G/33mm różowy</t>
  </si>
  <si>
    <t>Mandryn do kaniul  22G/26mm niebieski</t>
  </si>
  <si>
    <t>Mandryn do kaniul  18G/46mm zielony</t>
  </si>
  <si>
    <t>7.1</t>
  </si>
  <si>
    <t>7.2</t>
  </si>
  <si>
    <t>Opaska z miękkiej pianki  
- pianka z 3-ma otworami do mocowania czujnika i rzepem do regulacji obwodu
- niesterylna
- szer. 25 mm/ dł. 135 mm</t>
  </si>
  <si>
    <t>Opaska z miękkiej pianki do pulsoksymetru Mindray:
- z podwójnym rzepem (1- do zamocowania czujnika, 2- regulacji obwodu)
- niesterylna
- szer. 25mm / dł. 135mm</t>
  </si>
  <si>
    <t>Opaska do czujników SpO2 Philips, Masimo, Oxypleth, Mindray</t>
  </si>
  <si>
    <t>Taśma silikonowa
- hypoalergiczna, bez dodatku substancji klejących
- przyleganie na zasadzie bioadhezji, dzięki silikonowi
- bezbolesne usuwanie ze skóry
- rozmiary
1,9 x 150
2,5 x 150
5,0 x 150</t>
  </si>
  <si>
    <t>BODY CLOCK - zapasowe elektrody prostokątne do urządzenia Elle TENS
- jednorazowe, sterylne 
- końcówki elektrod kompatybilne z przewodem urządzenia Elle TENS
- komplet 4 szt, w opakowaniu</t>
  </si>
  <si>
    <t>Cewnik do nakłucia worka płodowego - Amniotom
- narzędzie plastikowe, jednorazowe, sterylne
- zakończone szponem, giętkie
- pakowane pojedyńczo</t>
  </si>
  <si>
    <t>Czujnik SpO2 dla noworodka do pulsoksymetru RAD-97 Masimo SET i Kardiomonitora Efficia CM150 Philips
- czujnik typu Y z końcówką do przedłużacza - przewodu połączeniowego
- długość ok. 90cm</t>
  </si>
  <si>
    <t>7.3</t>
  </si>
  <si>
    <t>7.4</t>
  </si>
  <si>
    <t>9.1</t>
  </si>
  <si>
    <t>9.2</t>
  </si>
  <si>
    <t>Przewód połączeniowy do czujników SpO2 - technologia pracy Nellcor</t>
  </si>
  <si>
    <t xml:space="preserve">Elektroda klamrowa (kończynowa) do EKG  
- sprężyna elektrod wykonana z plastiku
- kolor: żółty, czerwony, zielony, czarny
- 4 szt/kpl. </t>
  </si>
  <si>
    <t>Elektroda przyssawkowa dla dorosłych
- wielokrotnego użytku,
- składająca się z gruszki gumowej i końcówki metalowej</t>
  </si>
  <si>
    <t xml:space="preserve">Przewód połączeniowy do czujnika SpO2 do monitora VS-800 - moduł Nellcor OxiMax </t>
  </si>
  <si>
    <t xml:space="preserve">Przewód połączeniowy do czujnika SpO2 do kardiomonitora PM-7000  - moduł Nellcor OxiMax </t>
  </si>
  <si>
    <t xml:space="preserve">Przewód połączeniowy do czujnika SpO2 do kardiomonitora VP-1200  - moduł Nellcor OxiMax </t>
  </si>
  <si>
    <t>Czujnik SpO2 na palec dla dorosłych (klips) do monitora VS-800 – moduł Nellcor</t>
  </si>
  <si>
    <r>
      <t>Fartuch chirurgiczny z włókniny L-XL
 z mankietem
- niesterylny
- jednorazowego użytku
- gramatura 25g/m</t>
    </r>
    <r>
      <rPr>
        <vertAlign val="superscript"/>
        <sz val="10"/>
        <color theme="1"/>
        <rFont val="Calibri"/>
        <family val="2"/>
        <charset val="238"/>
        <scheme val="minor"/>
      </rPr>
      <t>2</t>
    </r>
  </si>
  <si>
    <r>
      <rPr>
        <b/>
        <sz val="10"/>
        <rFont val="Calibri"/>
        <family val="2"/>
        <charset val="238"/>
        <scheme val="minor"/>
      </rPr>
      <t>UWAGA! 
Poz. 1-3</t>
    </r>
    <r>
      <rPr>
        <sz val="10"/>
        <rFont val="Calibri"/>
        <family val="2"/>
        <charset val="238"/>
        <scheme val="minor"/>
      </rPr>
      <t xml:space="preserve">
-do zamykania różnych kaniul 
- zamknięcie lock
- kolorowe oznaczenie rozmiaru
- nie zawiera lateksu i PCV
- sterylne opakowanie jednostkowe</t>
    </r>
  </si>
  <si>
    <r>
      <t>Resuscytator silikonowy typu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resuscytatora w autoklawie (w temp.134</t>
    </r>
    <r>
      <rPr>
        <vertAlign val="superscript"/>
        <sz val="10"/>
        <color theme="1"/>
        <rFont val="Calibri"/>
        <family val="2"/>
        <charset val="238"/>
        <scheme val="minor"/>
      </rPr>
      <t>0</t>
    </r>
    <r>
      <rPr>
        <sz val="10"/>
        <color theme="1"/>
        <rFont val="Calibri"/>
        <family val="2"/>
        <charset val="238"/>
        <scheme val="minor"/>
      </rPr>
      <t xml:space="preserve">C), włącznie z rezerwuarem tlenu </t>
    </r>
  </si>
  <si>
    <t>ł</t>
  </si>
  <si>
    <t>Elektrody do pomiaru rzutu serca - ICG sensor dla dorosłych
- komplet składający się z 4 podwójnych elektrod do pomiaru rzutu serca metodą nieinwazyjną dedykowanych do urządzeń NICCOMO.
- jedna podwójna elektroda składa się z elektrody nadawczej i odbiorczej oddalonych od siebie o 10 cm i na stałe ze sobą połączonych.</t>
  </si>
  <si>
    <r>
      <t xml:space="preserve">Zamknięty system do odsysania z rurki intubacyjnej rozmiary CH 12/14/16 
dł.54cm - 60cm i rozm. CH 18 dł.54cm  
oraz rurki tracheostomijnej
rozmiary CH12/14/16  dł. 34cm
</t>
    </r>
    <r>
      <rPr>
        <b/>
        <sz val="9"/>
        <color theme="1"/>
        <rFont val="Calibri"/>
        <family val="2"/>
        <charset val="238"/>
        <scheme val="minor"/>
      </rPr>
      <t>Możliwość stosowania przez min.72 godz</t>
    </r>
    <r>
      <rPr>
        <sz val="9"/>
        <color theme="1"/>
        <rFont val="Calibri"/>
        <family val="2"/>
        <charset val="238"/>
        <scheme val="minor"/>
      </rPr>
      <t xml:space="preserve">. (min.48 godz. dla rozmiaru CH18). 
System posiadający zintegrowany podwójnie obrotowy łącznik o kącie 90 stopni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r>
  </si>
  <si>
    <r>
      <t xml:space="preserve">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t>
    </r>
    <r>
      <rPr>
        <sz val="10"/>
        <rFont val="Calibri"/>
        <family val="2"/>
        <charset val="238"/>
        <scheme val="minor"/>
      </rPr>
      <t>drenów 25 Ch</t>
    </r>
  </si>
  <si>
    <r>
      <t xml:space="preserve">Zamknięty system do odsysania z rurki intubacyjnej CH10/12/14/16, długość 59 cm; CH14/16 długość 65 cm oraz rurki tracheostomijnej CH12/14/16, długość 39 cm; Właściwości ogólne: możliwość stosowania przez </t>
    </r>
    <r>
      <rPr>
        <b/>
        <sz val="10"/>
        <rFont val="Calibri"/>
        <family val="2"/>
        <charset val="238"/>
        <scheme val="minor"/>
      </rPr>
      <t>min. 168 godz.</t>
    </r>
    <r>
      <rPr>
        <sz val="10"/>
        <rFont val="Calibri"/>
        <family val="2"/>
        <charset val="238"/>
        <scheme val="minor"/>
      </rPr>
      <t xml:space="preserve"> </t>
    </r>
    <r>
      <rPr>
        <b/>
        <sz val="10"/>
        <rFont val="Calibri"/>
        <family val="2"/>
        <charset val="238"/>
        <scheme val="minor"/>
      </rPr>
      <t xml:space="preserve">(potwierdzona dokumentem od producenta). </t>
    </r>
    <r>
      <rPr>
        <sz val="10"/>
        <rFont val="Calibri"/>
        <family val="2"/>
        <charset val="238"/>
        <scheme val="minor"/>
      </rPr>
      <t>Zintegrowany/wbudowany podwójnie obrotowy łącznik o kącie 90 stopni, zintegrowany/wbudowany port do bronchoskopii;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stopni, uniemożliwiająca przypadkową aktywację odsysania, okrągła, wstępna zastawka poniżej otworu do przepłukiwania; przekręcana zastawka na wysokości portu do przepłukiwania oddzielająca cewnik od pacjenta po usunięciu go z rurki, zapewniająca szczelność zestawu; system stanowiący integralną całość, nierozłączalny, wszystkie elementy systemu sterylne, wolne od DEHP. Cewnik: stosowany do 168h,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 Nie dopuszcza się systemu wymagającego dodatkowych elementów koniecznych lub wspomagających odłączanie systemu od rurki intubacyjnej / tracheostomijnej.</t>
    </r>
  </si>
  <si>
    <r>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r>
    <r>
      <rPr>
        <sz val="10"/>
        <rFont val="Calibri"/>
        <family val="2"/>
        <charset val="238"/>
        <scheme val="minor"/>
      </rPr>
      <t>* płytka mocująca do 4 przetworników do pomiaru ciśnienie typu Meritrans DTX</t>
    </r>
    <r>
      <rPr>
        <sz val="10"/>
        <color theme="1"/>
        <rFont val="Calibri"/>
        <family val="2"/>
        <charset val="238"/>
        <scheme val="minor"/>
      </rPr>
      <t xml:space="preserve">
* imadło do umocowania płytki na stajaku </t>
    </r>
    <r>
      <rPr>
        <sz val="10"/>
        <rFont val="Calibri"/>
        <family val="2"/>
        <charset val="238"/>
        <scheme val="minor"/>
      </rPr>
      <t>DTX</t>
    </r>
    <r>
      <rPr>
        <sz val="10"/>
        <color rgb="FFFF0000"/>
        <rFont val="Calibri"/>
        <family val="2"/>
        <charset val="238"/>
        <scheme val="minor"/>
      </rPr>
      <t xml:space="preserve"> </t>
    </r>
  </si>
  <si>
    <t>Rękawice nitrylowe, bezpudrowe, niesterylne, o obniżonej grubości, chlorowane od wewnątrz, kolor niebieski, tekstura na końcach palców, grubość na palcu 0,08mm +/-0,01mm, na dłoni 0,07+/- 0,01 mm, na mankiecie 0,06+/-0,01mm, AQL  1.0, średnia siła zrywu przed starzeniem min 6,7N wg EN 455 - potwierdzone badaniami z jednostki niezależnej. Zgodne z normami EN ISO 374-1, EN 374-2, EN 16523-1, EN 374-4 oraz odporne na przenikanie bakterii, grzybów i wirusów zgodnie z EN ISO 374-5. Przebadane na min. 9 cytostatyków wg. ASTM D6978 potwierdzone badaniami z jednostki niezależnej. Rękawice zarejestrowane jako wyrób medyczny klasy I i środek ochrony indywidualnej kat. III. Dopuszczone do kontaktu z żywnością - potwierdzone piktogramem na opakowaniu oraz badaniami z jednostki niezależnej. Pozbawione dodatków chemicznych: MBT, ZMBT, BHT, BHA, TMTD - potwierdzone badaniem metodą HPLC z jednostki niezależnej.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oraz uchwytami metalowymi pojedynczymi na szynę Modura, kodowanymi kolorystycznie do rozmiaru S,M,L. Pakowane po 250 szt. Dopuszcza się pakowane po 240 szt.  dla rozmiaru XL.</t>
  </si>
  <si>
    <r>
      <t xml:space="preserve">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 N
- a 100szt/op
- podział kolorystyczny opakowania ze względu
  na poszczególne rozmiary
- przebadane zgodnie z EN 374 na przenikanie
  substancji chemicznych
</t>
    </r>
    <r>
      <rPr>
        <sz val="10"/>
        <rFont val="Calibri"/>
        <family val="2"/>
        <charset val="238"/>
        <scheme val="minor"/>
      </rPr>
      <t>- AQL- 1,0 oznakowany fabrycznie na opakow.
- klasyfikowane i oznakowane fabrycznie jako 
  wyrób medyczny i środek ochrony osobistej
  kategorii III</t>
    </r>
  </si>
  <si>
    <r>
      <t xml:space="preserve">Rękawiczki diagnostyczne nitrylowe o właściwościach bakteriobójczych
      XS, S,  M,  L, XL
- powierzchnia zewnętrzna z tlenem singletowym, mikroteksturowana z dodatkową teksturą na końcach palców
- wewnętrznie chlorowane
- długość rękawicy minimum 240mm
- grubość min. 0,08 mm na palcu
-  Poziom AQL 1.0 oznakowany fabrycznie na opakowaniu
- kolor fioletowy
- przebadane zgodnie z EN374-5 i ASTMF1671 na przenikanie grzybów, bakterii i wirusów
-przebadane zgodnie z EN374 na przenikanie min. 10 substancji chemicznych; min. 5 substancji na poziomie 6
- Udokumentowana skuteczność bakteriobójcza zgodnie z ASTMD7907 na min. 4 bakterie: Staphylococcus aureus, Enterococcus faecalis, Klebsiella pneumoniae, Pseudomonas aeruginosa (badania potwierdzone raportem z niezależnego laboratorium)
- biokompatybilne (brak toksyczności rękawicy względem użytkownika zgodnie z ISO 10993-5
-bezpieczne dla skóry wrażliwej (test pierwotnego działania drażniącego skórę i uczuleń skóry zgodnie z ISO10993-10   
</t>
    </r>
    <r>
      <rPr>
        <sz val="10"/>
        <rFont val="Calibri"/>
        <family val="2"/>
        <charset val="238"/>
        <scheme val="minor"/>
      </rPr>
      <t>- zgodnie z rozporządzeniem 2017/745 w sprawie wyrobów medycznych</t>
    </r>
    <r>
      <rPr>
        <sz val="10"/>
        <color theme="1"/>
        <rFont val="Calibri"/>
        <family val="2"/>
        <charset val="238"/>
        <scheme val="minor"/>
      </rPr>
      <t xml:space="preserve">
</t>
    </r>
  </si>
  <si>
    <t>Pakiet nr 1</t>
  </si>
  <si>
    <t>Pakiet nr 2</t>
  </si>
  <si>
    <t>Pakiet nr 3</t>
  </si>
  <si>
    <t>Pakiet nr 4</t>
  </si>
  <si>
    <t>Pakiet nr 6</t>
  </si>
  <si>
    <t>Pakiet nr 7</t>
  </si>
  <si>
    <t>Pakiet nr 9</t>
  </si>
  <si>
    <t>Pakiet nr 10</t>
  </si>
  <si>
    <t>Pakiet nr 12</t>
  </si>
  <si>
    <t>Pakiet nr 13</t>
  </si>
  <si>
    <t>Pakiet nr 16</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</si>
  <si>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</si>
  <si>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</si>
  <si>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</si>
  <si>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17</t>
  </si>
  <si>
    <t>Pakiet nr 18</t>
  </si>
  <si>
    <t>Pakiet nr 19</t>
  </si>
  <si>
    <t>Pakiet nr 23</t>
  </si>
  <si>
    <t>Pakiet nr 25</t>
  </si>
  <si>
    <t>Pakiet nr 24</t>
  </si>
  <si>
    <t>3.1</t>
  </si>
  <si>
    <t>3.2</t>
  </si>
  <si>
    <t>3.3</t>
  </si>
  <si>
    <t>3.4</t>
  </si>
  <si>
    <t>4.1</t>
  </si>
  <si>
    <t>4.2</t>
  </si>
  <si>
    <t>4.3</t>
  </si>
  <si>
    <t>4.4</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</si>
  <si>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1-7 </t>
    </r>
    <r>
      <rPr>
        <sz val="10"/>
        <color theme="1"/>
        <rFont val="Calibri"/>
        <family val="2"/>
        <charset val="238"/>
        <scheme val="minor"/>
      </rPr>
      <t xml:space="preserve"> 
Igła iniekcyjna z potrójnie ściętym lancetem sterylna jednorazowego użytku. Wszystkie rozmiary pochodzą od jednego producenta, w celu zachowania kompatybilności. 
Nasadka luer/luer lock
Osłona igły oraz przezroczysta nasadka wykonana z polipropylenu.
Sterylizowane tlenkiem etylenu.
Pakowana po 100. 
</t>
    </r>
    <r>
      <rPr>
        <b/>
        <sz val="10"/>
        <color theme="1"/>
        <rFont val="Calibri"/>
        <family val="2"/>
        <charset val="238"/>
        <scheme val="minor"/>
      </rPr>
      <t xml:space="preserve">Poz. 10-13  </t>
    </r>
    <r>
      <rPr>
        <sz val="10"/>
        <color theme="1"/>
        <rFont val="Calibri"/>
        <family val="2"/>
        <charset val="238"/>
        <scheme val="minor"/>
      </rPr>
      <t xml:space="preserve">
Strzykawki posiadające wyraźna dokładna rozszerzona skala dla strzykawki 2 ml do 2,5-3 ml (skalowanie co 0,1 ml), dla 5 ml do 6 ml (skalowanie co 0,2 ml), dla 10 ml do 12 ml (skalowanie co 0,5 ml), dla 20 ml do 24-25 ml (skalowanie co 1,0 ml).      
</t>
    </r>
    <r>
      <rPr>
        <b/>
        <sz val="10"/>
        <color theme="1"/>
        <rFont val="Calibri"/>
        <family val="2"/>
        <charset val="238"/>
        <scheme val="minor"/>
      </rPr>
      <t>Poz. 15</t>
    </r>
    <r>
      <rPr>
        <sz val="10"/>
        <color theme="1"/>
        <rFont val="Calibri"/>
        <family val="2"/>
        <charset val="238"/>
        <scheme val="minor"/>
      </rPr>
      <t xml:space="preserve">
Strzykawka 3 częściowa, do podawania tuberculiny, z dołączona igłą, typ luer, końcówka centryczna. Przeznaczona do iniekcji małych objętości, wypełnienie końcówki luer w celu podania pełnej dawki leku, sterylna, opakowanie jednostkowe typu blister. 
</t>
    </r>
  </si>
  <si>
    <t>h</t>
  </si>
  <si>
    <t>Pakiet nr 26</t>
  </si>
  <si>
    <t>Pakiet nr 27</t>
  </si>
  <si>
    <r>
      <rPr>
        <sz val="10"/>
        <rFont val="Calibri"/>
        <family val="2"/>
        <charset val="238"/>
        <scheme val="minor"/>
      </rPr>
      <t xml:space="preserve">Fartuch (koszula) dla pacjenta </t>
    </r>
    <r>
      <rPr>
        <sz val="10"/>
        <color rgb="FFFF0000"/>
        <rFont val="Calibri"/>
        <family val="2"/>
        <charset val="238"/>
        <scheme val="minor"/>
      </rPr>
      <t xml:space="preserve">
</t>
    </r>
    <r>
      <rPr>
        <sz val="10"/>
        <rFont val="Calibri"/>
        <family val="2"/>
        <charset val="238"/>
        <scheme val="minor"/>
      </rPr>
      <t>- wykonany z włókniny SMS o gramaturze min. 40g/m</t>
    </r>
    <r>
      <rPr>
        <vertAlign val="superscript"/>
        <sz val="10"/>
        <rFont val="Calibri"/>
        <family val="2"/>
        <charset val="238"/>
        <scheme val="minor"/>
      </rPr>
      <t>2</t>
    </r>
    <r>
      <rPr>
        <sz val="10"/>
        <color rgb="FFFF0000"/>
        <rFont val="Calibri"/>
        <family val="2"/>
        <charset val="238"/>
        <scheme val="minor"/>
      </rPr>
      <t xml:space="preserve">
</t>
    </r>
    <r>
      <rPr>
        <sz val="10"/>
        <rFont val="Calibri"/>
        <family val="2"/>
        <charset val="238"/>
        <scheme val="minor"/>
      </rPr>
      <t xml:space="preserve">- z  rozcięciem z przodu mostka 
- zakładany przez głowę
- niesterylny
- jednorazowego użytku
</t>
    </r>
    <r>
      <rPr>
        <sz val="10"/>
        <color rgb="FFFF0000"/>
        <rFont val="Calibri"/>
        <family val="2"/>
        <charset val="238"/>
        <scheme val="minor"/>
      </rPr>
      <t>-</t>
    </r>
    <r>
      <rPr>
        <sz val="10"/>
        <rFont val="Calibri"/>
        <family val="2"/>
        <charset val="238"/>
        <scheme val="minor"/>
      </rPr>
      <t xml:space="preserve"> rozmiar od L do XXL</t>
    </r>
    <r>
      <rPr>
        <sz val="10"/>
        <color rgb="FFFF0000"/>
        <rFont val="Calibri"/>
        <family val="2"/>
        <charset val="238"/>
        <scheme val="minor"/>
      </rPr>
      <t xml:space="preserve">
</t>
    </r>
    <r>
      <rPr>
        <sz val="10"/>
        <rFont val="Calibri"/>
        <family val="2"/>
        <charset val="238"/>
        <scheme val="minor"/>
      </rPr>
      <t>- kolor: granatowy</t>
    </r>
  </si>
  <si>
    <t>Pakiet nr 28</t>
  </si>
  <si>
    <t>Pakiet nr 21</t>
  </si>
  <si>
    <t>Załącznik nr 2 do SWZ</t>
  </si>
  <si>
    <t>Zestawy do resuscytacji noworodka za pomocą aparatu NeoPuff</t>
  </si>
  <si>
    <t>układ oddechowy do resustytacji, z zabezpieczeniem antybakteryjnym opartym na działaniu jonów srebra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zatyczka uszczelniająca plastikowa, zabezpieczająca układ</t>
  </si>
  <si>
    <t xml:space="preserve">Maseczki jednorazowego użytku w 4 rozmiarach: 24mm-00, 30mm-0, 38mm-1, 48mm-2                                 - wykonane z silikonu, okrągłe                                                            - kompatybilne z układem oddechowym   </t>
  </si>
  <si>
    <t>Płucko testowe przeznaczone do pracy z układami jednorazowymi</t>
  </si>
  <si>
    <t>Zestaw do wspomagania oddechu pacjenta za pomocą aparatu Infant Flow przystosowany do nawilżacza Fischer&amp;Paykel</t>
  </si>
  <si>
    <t xml:space="preserve">Jednorazowy układ oddechowy z generatorem IF, wykonany z polimeru zawierającego jony srebra           - odcinek wdechowy podgrzewany o dł. 1,2 m, wew. 10mm z dodatkowym niepodgrzewanym odcinkiem przeznaczonym do inkubatora o dł. 0,3 m                         - odcinek wydechowy niepodgrzewany z perforacją w postaci regularnych otworów na wierzchołku karbowań, na całej długości                                                     - odcinek łączący nawilżacz z respiratorem dł. 0,6m         - odcinek do pomiaru ciśnienia dł. 2,1m   -zestaw 3 końcówek donosowych o rozmiarach: S, M, L, końcówki wykonane z miękkiego silikonu, część umieszczana w nozdrzach ma budowę przewodów rozszerzających się cylindrycznie i cieńszych na końcach,                                                                                    - generator IF z elastycznymi i miękkimi paskami mocującymi, z pętelkami do zaczepiania rzepów, paski na końcach usztywnione karbowanymi końcami. Dołączona kołyska do mocowania generatora z czepcem, wykonana z elastycznego tworzywa w kształcie litery T - z rzepem mocującym                                         </t>
  </si>
  <si>
    <t>Komora nawilżacza                                                               - o konstrukcji zapobiegającej nadmiernemu zbieraniu się kondensatu w obwodzie oddechowym, automatycznie napełniana wodą z drenem doprowadzającym wodę o dł. 1,2 m i zaciskiem na drenie, mikrobiologicznie czysta</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</si>
  <si>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Wielkość-obwód główki- trwale oznaczona kolorem:
w rozmiarach:  XL38-42 cm, L34-38 cm, M31-34 cm, S28-31 cm, XS 24-28 cm, XXSdo 24 cm
Czepiec wykonany z miękkiego materiału, odpornego na rozciąganie i deformację, wyciszającego hałas, zabezpieczającego przed utratą ciepła, przepuszczalny dla powietrza. Konstrukcja umożliwia dostęp do ciemiączka, część pokrywajaca małżowiny uszne umozliwia inspekcje i zabiegi higieniczne bez konieczności zdejmowania.
</t>
  </si>
  <si>
    <t>Maseczki nosowe w rozmiarach S,M,L,XL wykonana z miękkiego silikonu</t>
  </si>
  <si>
    <t>Filtr wyciszający szumy gazów, bakteriobójczy</t>
  </si>
  <si>
    <t>2.6</t>
  </si>
  <si>
    <t>Czujnik brzuszny oddechów</t>
  </si>
  <si>
    <t xml:space="preserve">Zestaw do wspomagania oddechu pacjenta za pomocą biernej terapii tlenowej wysokimi przepływami przystosowany do nawilżacza Fischer&amp;Paykel </t>
  </si>
  <si>
    <t xml:space="preserve">Jednorazowy układ oddechowy wykonany z polimeru zawierającego jony srebra                                                      - odcinek wdechowy podgrzewany o dł. 1,2 m, z dodatkowym niepodgrzewanym odcinkiem o dł.0,3 m   - Odcinek z zastawką bezpieczeństwa                                   - łącznik                                                                                      - Komora nawilżacza o konstrukcji zapobiegającej nadmiernemu zbieraniu się kondensatu w obwodzie oddechowym,automatycznie napełniana wodą z drenem doprowadzającym wodę o dł. 1,2 m i zaciskiem  na drenie, mikrobiologicznie czysta                          
</t>
  </si>
  <si>
    <t xml:space="preserve">Kaniula nosowa z podkładką mocującą z delikatnego tworzywa niezaginającego się i nieskręcającego,w części przynosowej dodatkowa wypustka pozwalająca aseptyczne dopasowanie.
Podkładka mocująca o konstrukcji wyprofilowanej rynienki, przyklejana do skóry silikonową taśmą
w rozmiarze noworodkowym o przepływie 1-8l 
</t>
  </si>
  <si>
    <t>Pakiet nr 29</t>
  </si>
  <si>
    <t>Oznaczenie postępowania 12/2022</t>
  </si>
  <si>
    <r>
      <rPr>
        <sz val="8"/>
        <color theme="1"/>
        <rFont val="Calibri"/>
        <family val="2"/>
        <charset val="238"/>
        <scheme val="minor"/>
      </rPr>
      <t xml:space="preserve">
</t>
    </r>
    <r>
      <rPr>
        <sz val="9"/>
        <color theme="1"/>
        <rFont val="Calibri"/>
        <family val="2"/>
        <charset val="238"/>
        <scheme val="minor"/>
      </rPr>
      <t xml:space="preserve">Monitor do bronchofiberoskopów jednopacjentowych
- rozdzielczość obrazu 1920 x 1080 pikseli, obraz Full HD
- wyjście video: HDMI i 3G-SDI (1920 x 1080p, 60 fps)
- możliwość podłączenia urządzenia zewnętrznego za pomocą złącza USB 3.0 typ A (2 złącza)
- podłączenie endoskopu do procesora za pomocą przewodu
- funkcja wyostrzenia obrazu, adaptacyjna kontrola światła, zapis filmów i zdjęć
- typ ekranu: 12,8” kolorowy TFT LCD, obraz Full HD, antyrefleksyjny ekran dotykowy
- funkcja automatycznego rozpoznawania endoskopów: model, średnica kanału roboczego, średnica pancerza sondy
- wbudowana pojemność przechowywania 32 GB
- zewnętrzny port USB do zapisu i przenoszenia danych na urządzenie przenośne,  2 wyjścia USB
- kompatybilny z systemem PACS poprzez DICOM
- funkcja wyświetlania obrazu z dwóch urządzeń w czasie rzeczywistym z podziałem ekranu na 2 części
- nagrywanie filmów bezpośrednio na wbudowany dysk
- wbudowany system archiwizacji danych umożliwiający tworzenie i zapis raportów
- funkcja powiększenia obrazu – 2 tryby
- złącze Ethernet RJ45, 10/100/1000 Mbps
- tryb regulacji poziomu tonu kolorów
- uchwyt na zasilacz oraz opakowanie z endoskopem
- podgląd ustawień użytkownika, klawiatura medyczna z możliwością opisu badań
- tryb pracy ciągłej bez konieczności każdorazowego wyłączenia procesora wideo przy podłączeniu kolejnego endoskopu
- wyposażony w dwa wejścia do podłączenia dwóch bronchoskopów i/lub rurek jedno lub dwuświatłowych z torem wizyjnym, cystoskopów oraz endoskopów laryngologicznych
- tryb zmiany ustawień kolorów, waga 2700 g
- WiFi obsługujące standardy IEEE 802.11ac/a/b/g/n
- zasilanie elektryczne, czas działania na baterii – min. 3h
- możliwość wykonywania zdjęć i nagrywania filmów z procedur z jednoczesnym zapisem w pamięci wewnętrznej
- możliwość przesyłania obrazu na zewnętrzny monitor  za pomocą HDMI lub SDI
- Wymiary:
Szerokość: 331 mm (13,03"), Wysokość: 215 mm (8,46"), Grubość: 52 mm (2,05"), Masa: 2.7 kg (6,0 lb)
- wskaźnik stanu naładowania baterii - sygnalizacja odpowiednim kolorem w zależności od naładowania baterii: zielony &gt;40%, pomarańczowy &lt;40%, czerwony &lt;20%
</t>
    </r>
  </si>
  <si>
    <t xml:space="preserve">
Bronchofiberoskop jednopacjentowy (rozmiar do wyboru przez Zamawiającego)
-Endoskop jednorazowy dla jednego pacjenta, sterylny
-Technologia video (kamera, źródło światła), Pole widzenia 85°
-Głębia ostrości 6-50  mm (+/- 2 mm), Oświetlenie LED – 2 diody
- Długość części roboczej  600 mm
- Występuje w 3 rozmiarach/wersjach: Slim, Regular, Large
- Możliwość manipulacji w co najmniej jednej płaszczyźnie sekcją giętą części roboczej
- Możliwość odsysania i wprowadzenia narzędzi poprzez kanał roboczy 
- Port kanału roboczego wykonany z MABS (metakrylan metylu-akrylonitryl-butadien-styren) oraz silikonu
- W komplecie prowadnik wykonany z poliwęglanu
- Końcówka dystalna wykonana z żywicy epoksydowej mieści kamerę, źródło światła (dwie diody LED) oraz wyjście kanału roboczego
- W celu szybkiej i łatwej identyfikacji w trakcie procedury bronchoskopy oznaczone kolorystycznie: kolor szary – rozm. slim, kolor zielony – rozm. regular, kolor pomarańczowy – rozm. large
- Rękojeść endoskopu wykonana z MABS (metakrylan metylu-akrylonitryl-butadien-styren) przystosowana do używania przez osoby zarówno prawo i leworęczne, koloru białego łatwo uwidaczniająca zabrudzenia
- Chropowata powierzchnia rękojeści
- Produkt nie zawiera lateksu
- Produkt sterylizowany tlenkiem etylenu
- Pakowany pojedynczo, opakowanie karton i tyvek
- Zakres regulacji:
góra-dół 180 stopni – 160 stopni – rozmiar large
góra-dół 180 stopni – 180 stopni – rozmiar slim i regular
- Kanał roboczy o średnicy:
1,2 mm – rozmiar slim
2,2 mm – rozmiar regular
2,8 mm – rozmiar large, wejście do kanału roboczego umieszczone od góry rękojeści bronchoskopu
- Średnica zewnętrzna części roboczej:
3,8 mm – rozmiar slim
5,0 mm – rozmiar regular
5,8 mm – rozmiar large,                                                                                                                                                                                                                                                                                                                            
- Endoskop nie posiada limitu czasu użytkowania od momentu podłączenia do monitora – wyznaczonego przez timer/chip lub oprogramowanie kompatybilnego monitora
- Opakowanie zbiorcze 5 szt. jednego rozmiaru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</si>
</sst>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_-* #,##0\ _z_ł_-;\-* #,##0\ _z_ł_-;_-* &quot;-&quot;??\ _z_ł_-;_-@_-"/>
    <numFmt numFmtId="166" formatCode="&quot; &quot;* #,##0&quot;    &quot;;&quot;-&quot;* #,##0&quot;    &quot;;&quot; &quot;* &quot;-&quot;??&quot;    &quot;"/>
  </numFmts>
  <fonts count="23">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
      <vertAlign val="superscript"/>
      <sz val="10"/>
      <color theme="1"/>
      <name val="Calibri"/>
      <family val="2"/>
      <charset val="238"/>
      <scheme val="minor"/>
    </font>
    <font>
      <b/>
      <sz val="10"/>
      <name val="Calibri"/>
      <family val="2"/>
      <charset val="238"/>
      <scheme val="minor"/>
    </font>
    <font>
      <b/>
      <sz val="10"/>
      <color indexed="8"/>
      <name val="Calibri"/>
      <family val="2"/>
      <charset val="238"/>
      <scheme val="minor"/>
    </font>
    <font>
      <sz val="10"/>
      <color rgb="FFFF0000"/>
      <name val="Calibri"/>
      <family val="2"/>
      <charset val="238"/>
      <scheme val="minor"/>
    </font>
    <font>
      <sz val="11"/>
      <color rgb="FFFF0000"/>
      <name val="Czcionka tekstu podstawowego"/>
      <family val="2"/>
      <charset val="238"/>
    </font>
    <font>
      <b/>
      <u/>
      <sz val="10"/>
      <color indexed="8"/>
      <name val="Calibri"/>
      <family val="2"/>
      <charset val="238"/>
      <scheme val="minor"/>
    </font>
    <font>
      <sz val="10"/>
      <name val="Calibri"/>
      <family val="2"/>
      <charset val="238"/>
    </font>
    <font>
      <b/>
      <sz val="9"/>
      <color theme="1"/>
      <name val="Calibri"/>
      <family val="2"/>
      <charset val="238"/>
      <scheme val="minor"/>
    </font>
    <font>
      <sz val="10"/>
      <color theme="1"/>
      <name val="Czcionka tekstu podstawowego"/>
      <family val="2"/>
      <charset val="238"/>
    </font>
    <font>
      <vertAlign val="superscript"/>
      <sz val="10"/>
      <name val="Calibri"/>
      <family val="2"/>
      <charset val="238"/>
      <scheme val="minor"/>
    </font>
    <font>
      <sz val="10"/>
      <color rgb="FF000000"/>
      <name val="Calibri"/>
      <family val="2"/>
      <charset val="238"/>
      <scheme val="minor"/>
    </font>
    <font>
      <sz val="8"/>
      <color theme="1"/>
      <name val="Calibri"/>
      <family val="2"/>
      <charset val="238"/>
      <scheme val="minor"/>
    </font>
    <font>
      <sz val="9"/>
      <color theme="1"/>
      <name val="Calibri"/>
      <family val="2"/>
      <charset val="238"/>
    </font>
    <font>
      <sz val="11"/>
      <name val="Czcionka tekstu podstawowego"/>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auto="1"/>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4">
    <xf numFmtId="0" fontId="0" fillId="0" borderId="0"/>
    <xf numFmtId="16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12">
    <xf numFmtId="0" fontId="0" fillId="0" borderId="0" xfId="0"/>
    <xf numFmtId="0" fontId="6" fillId="0" borderId="0" xfId="0" applyFont="1"/>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4" fontId="7" fillId="0" borderId="1" xfId="1" applyNumberFormat="1"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4" fillId="0" borderId="1" xfId="6" applyFont="1" applyBorder="1" applyAlignment="1">
      <alignment horizontal="center" vertical="center"/>
    </xf>
    <xf numFmtId="0" fontId="6" fillId="0" borderId="1"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165" fontId="4" fillId="0" borderId="1" xfId="1" applyNumberFormat="1"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xf>
    <xf numFmtId="0" fontId="4" fillId="2" borderId="1" xfId="6" applyFont="1" applyFill="1" applyBorder="1" applyAlignment="1">
      <alignment horizontal="center" vertical="center"/>
    </xf>
    <xf numFmtId="165" fontId="4" fillId="2" borderId="1" xfId="1"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4" fontId="7" fillId="2" borderId="1" xfId="1" applyNumberFormat="1" applyFont="1" applyFill="1" applyBorder="1" applyAlignment="1">
      <alignment horizontal="center" vertical="center"/>
    </xf>
    <xf numFmtId="0" fontId="5" fillId="0" borderId="0" xfId="0" applyFont="1" applyAlignment="1">
      <alignment horizontal="center" vertical="center"/>
    </xf>
    <xf numFmtId="0" fontId="6" fillId="0" borderId="5" xfId="0" applyFont="1" applyBorder="1" applyAlignment="1">
      <alignment horizontal="center"/>
    </xf>
    <xf numFmtId="0" fontId="5" fillId="0" borderId="6" xfId="0" applyFont="1" applyBorder="1" applyAlignment="1">
      <alignment horizontal="center"/>
    </xf>
    <xf numFmtId="0" fontId="6" fillId="0" borderId="4" xfId="0" applyFont="1" applyBorder="1" applyAlignment="1">
      <alignment horizontal="center" vertical="center"/>
    </xf>
    <xf numFmtId="0" fontId="6" fillId="0" borderId="0" xfId="0" applyFont="1" applyAlignment="1">
      <alignment wrapText="1"/>
    </xf>
    <xf numFmtId="2" fontId="5" fillId="0" borderId="0" xfId="0" applyNumberFormat="1" applyFont="1" applyAlignment="1">
      <alignment horizontal="center" vertical="center"/>
    </xf>
    <xf numFmtId="0" fontId="6" fillId="0" borderId="0" xfId="0" applyFont="1" applyAlignment="1">
      <alignment horizontal="left" wrapText="1"/>
    </xf>
    <xf numFmtId="0" fontId="8" fillId="0" borderId="1" xfId="0" applyFont="1" applyBorder="1" applyAlignment="1">
      <alignment horizontal="left" vertical="center" wrapText="1"/>
    </xf>
    <xf numFmtId="2" fontId="6" fillId="0" borderId="6" xfId="0" applyNumberFormat="1" applyFont="1" applyBorder="1" applyAlignment="1">
      <alignment horizontal="center" vertical="center"/>
    </xf>
    <xf numFmtId="4" fontId="7" fillId="0" borderId="6" xfId="1" applyNumberFormat="1" applyFont="1" applyBorder="1" applyAlignment="1">
      <alignment horizontal="center" vertical="center"/>
    </xf>
    <xf numFmtId="2" fontId="6" fillId="3" borderId="1" xfId="0" applyNumberFormat="1"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xf>
    <xf numFmtId="0" fontId="4" fillId="0" borderId="6" xfId="6" applyFont="1" applyBorder="1" applyAlignment="1">
      <alignment horizontal="center" vertical="center"/>
    </xf>
    <xf numFmtId="164" fontId="5" fillId="0" borderId="2" xfId="1" applyFont="1" applyBorder="1" applyAlignment="1">
      <alignment horizontal="center" vertical="center"/>
    </xf>
    <xf numFmtId="164" fontId="6" fillId="0" borderId="0" xfId="1" applyFont="1"/>
    <xf numFmtId="164" fontId="5" fillId="0" borderId="8" xfId="1" applyFont="1" applyBorder="1" applyAlignment="1">
      <alignment horizontal="center" vertical="center"/>
    </xf>
    <xf numFmtId="164" fontId="5" fillId="0" borderId="0" xfId="1" applyFont="1" applyBorder="1" applyAlignment="1">
      <alignment horizontal="center" vertical="center"/>
    </xf>
    <xf numFmtId="164" fontId="11" fillId="0" borderId="8" xfId="1" applyFont="1" applyBorder="1" applyAlignment="1">
      <alignment horizontal="center" vertical="center"/>
    </xf>
    <xf numFmtId="0" fontId="13" fillId="0" borderId="0" xfId="0" applyFont="1"/>
    <xf numFmtId="0" fontId="4" fillId="0" borderId="0" xfId="0" applyFont="1" applyAlignment="1">
      <alignment horizontal="left" wrapText="1"/>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xf>
    <xf numFmtId="4" fontId="4" fillId="0" borderId="1" xfId="1" applyNumberFormat="1" applyFont="1" applyBorder="1" applyAlignment="1">
      <alignment horizontal="center" vertical="center"/>
    </xf>
    <xf numFmtId="165" fontId="4" fillId="0" borderId="6" xfId="1" applyNumberFormat="1" applyFont="1" applyBorder="1" applyAlignment="1">
      <alignment horizontal="center" vertical="center"/>
    </xf>
    <xf numFmtId="0" fontId="4" fillId="0" borderId="1" xfId="0" applyFont="1" applyBorder="1" applyAlignment="1">
      <alignment horizontal="left" vertical="center" wrapText="1"/>
    </xf>
    <xf numFmtId="2" fontId="5" fillId="0" borderId="1" xfId="0" applyNumberFormat="1" applyFont="1" applyBorder="1" applyAlignment="1">
      <alignment horizontal="center" vertical="center"/>
    </xf>
    <xf numFmtId="164" fontId="5" fillId="0" borderId="0" xfId="1" applyFont="1"/>
    <xf numFmtId="4" fontId="11" fillId="0" borderId="1" xfId="1" applyNumberFormat="1" applyFont="1" applyBorder="1" applyAlignment="1">
      <alignment horizontal="center" vertical="center"/>
    </xf>
    <xf numFmtId="0" fontId="1" fillId="0" borderId="0" xfId="0" applyFont="1"/>
    <xf numFmtId="0" fontId="12" fillId="0" borderId="1" xfId="0" applyFont="1" applyBorder="1" applyAlignment="1">
      <alignment horizontal="left" vertical="center" wrapText="1"/>
    </xf>
    <xf numFmtId="2" fontId="5" fillId="0" borderId="2" xfId="0" applyNumberFormat="1" applyFont="1" applyBorder="1" applyAlignment="1">
      <alignment horizontal="center" vertical="center"/>
    </xf>
    <xf numFmtId="4" fontId="5" fillId="0" borderId="2" xfId="0" applyNumberFormat="1" applyFont="1" applyBorder="1" applyAlignment="1">
      <alignment horizontal="center" vertical="center"/>
    </xf>
    <xf numFmtId="0" fontId="4" fillId="0" borderId="1" xfId="0" applyFont="1" applyBorder="1" applyAlignment="1">
      <alignment horizontal="center"/>
    </xf>
    <xf numFmtId="49" fontId="15" fillId="4" borderId="11" xfId="0" applyNumberFormat="1" applyFont="1" applyFill="1" applyBorder="1" applyAlignment="1">
      <alignment horizontal="center" vertical="center"/>
    </xf>
    <xf numFmtId="166" fontId="15" fillId="4" borderId="11" xfId="0" applyNumberFormat="1" applyFont="1" applyFill="1" applyBorder="1" applyAlignment="1">
      <alignment horizontal="center" vertical="center"/>
    </xf>
    <xf numFmtId="2" fontId="15" fillId="4" borderId="11" xfId="0" applyNumberFormat="1" applyFont="1" applyFill="1" applyBorder="1" applyAlignment="1">
      <alignment horizontal="center" vertical="center"/>
    </xf>
    <xf numFmtId="0" fontId="15" fillId="4" borderId="11" xfId="0" applyFont="1" applyFill="1" applyBorder="1" applyAlignment="1">
      <alignment horizontal="center" vertical="center"/>
    </xf>
    <xf numFmtId="4" fontId="15" fillId="4" borderId="11" xfId="0" applyNumberFormat="1" applyFont="1" applyFill="1" applyBorder="1" applyAlignment="1">
      <alignment horizontal="center" vertical="center"/>
    </xf>
    <xf numFmtId="0" fontId="5" fillId="0" borderId="0" xfId="0" applyFont="1"/>
    <xf numFmtId="49" fontId="4" fillId="4" borderId="11" xfId="0" applyNumberFormat="1" applyFont="1" applyFill="1" applyBorder="1" applyAlignment="1">
      <alignment horizontal="left" vertical="center" wrapText="1"/>
    </xf>
    <xf numFmtId="0" fontId="17" fillId="0" borderId="0" xfId="0" applyFont="1"/>
    <xf numFmtId="0" fontId="6" fillId="0" borderId="1" xfId="0" applyFont="1" applyBorder="1" applyAlignment="1">
      <alignment horizontal="justify" vertical="center" wrapText="1"/>
    </xf>
    <xf numFmtId="0" fontId="6" fillId="0" borderId="7" xfId="0" applyFont="1" applyBorder="1" applyAlignment="1">
      <alignment horizontal="left" vertical="center" wrapText="1"/>
    </xf>
    <xf numFmtId="0" fontId="6" fillId="0" borderId="1" xfId="0" applyFont="1" applyBorder="1"/>
    <xf numFmtId="0" fontId="6" fillId="2" borderId="1" xfId="0" applyFont="1" applyFill="1" applyBorder="1" applyAlignment="1">
      <alignment wrapText="1"/>
    </xf>
    <xf numFmtId="0" fontId="0" fillId="2" borderId="1" xfId="0" applyFill="1" applyBorder="1"/>
    <xf numFmtId="0" fontId="6" fillId="0" borderId="1" xfId="0" applyFont="1" applyBorder="1" applyAlignment="1">
      <alignment wrapText="1"/>
    </xf>
    <xf numFmtId="0" fontId="0" fillId="0" borderId="1" xfId="0" applyBorder="1"/>
    <xf numFmtId="0" fontId="6" fillId="2" borderId="0" xfId="0" applyFont="1" applyFill="1" applyAlignment="1">
      <alignment horizontal="center" vertical="center"/>
    </xf>
    <xf numFmtId="0" fontId="19" fillId="2" borderId="1" xfId="0" applyFont="1" applyFill="1" applyBorder="1" applyAlignment="1">
      <alignment vertical="center" wrapText="1"/>
    </xf>
    <xf numFmtId="2" fontId="0" fillId="2" borderId="1" xfId="0" applyNumberFormat="1" applyFill="1" applyBorder="1"/>
    <xf numFmtId="0" fontId="19" fillId="0" borderId="1" xfId="0" applyFont="1" applyBorder="1" applyAlignment="1">
      <alignment wrapText="1"/>
    </xf>
    <xf numFmtId="164" fontId="5" fillId="0" borderId="8" xfId="1" applyFont="1" applyBorder="1" applyAlignment="1">
      <alignment vertical="center"/>
    </xf>
    <xf numFmtId="164" fontId="5" fillId="0" borderId="0" xfId="1" applyFont="1" applyAlignment="1">
      <alignment vertical="center"/>
    </xf>
    <xf numFmtId="0" fontId="21" fillId="0" borderId="1" xfId="0" applyFont="1" applyBorder="1" applyAlignment="1">
      <alignment wrapText="1"/>
    </xf>
    <xf numFmtId="2" fontId="12" fillId="0" borderId="1" xfId="0" applyNumberFormat="1" applyFont="1" applyBorder="1" applyAlignment="1">
      <alignment horizontal="center" vertical="center"/>
    </xf>
    <xf numFmtId="0" fontId="10" fillId="0" borderId="0" xfId="0" applyFont="1" applyAlignment="1">
      <alignment horizontal="center" vertical="center" wrapText="1"/>
    </xf>
    <xf numFmtId="0" fontId="4"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xf>
    <xf numFmtId="165" fontId="4" fillId="0" borderId="1" xfId="1" applyNumberFormat="1" applyFont="1" applyBorder="1" applyAlignment="1">
      <alignment vertical="center"/>
    </xf>
    <xf numFmtId="164" fontId="10" fillId="0" borderId="2" xfId="1" applyFont="1" applyBorder="1" applyAlignment="1">
      <alignment horizontal="center" vertical="center"/>
    </xf>
    <xf numFmtId="164" fontId="4" fillId="0" borderId="0" xfId="1" applyFont="1"/>
    <xf numFmtId="0" fontId="22" fillId="0" borderId="0" xfId="0" applyFont="1"/>
    <xf numFmtId="0" fontId="5" fillId="0" borderId="0" xfId="0" applyFont="1" applyAlignment="1">
      <alignment horizontal="center" vertical="center" wrapText="1"/>
    </xf>
    <xf numFmtId="0" fontId="5" fillId="0" borderId="1" xfId="0" applyFont="1" applyBorder="1" applyAlignment="1">
      <alignment horizontal="center" vertical="center"/>
    </xf>
    <xf numFmtId="0" fontId="6" fillId="0" borderId="1" xfId="0" applyFont="1" applyBorder="1"/>
    <xf numFmtId="0" fontId="5" fillId="0" borderId="1" xfId="0" applyFont="1" applyBorder="1" applyAlignment="1">
      <alignment horizontal="center" vertical="center" wrapText="1"/>
    </xf>
    <xf numFmtId="0" fontId="6" fillId="0" borderId="1" xfId="0" applyFont="1" applyBorder="1" applyAlignment="1">
      <alignment vertical="center"/>
    </xf>
    <xf numFmtId="0" fontId="5" fillId="0" borderId="0" xfId="0" applyFont="1" applyAlignment="1">
      <alignment horizontal="center" vertical="center"/>
    </xf>
    <xf numFmtId="0" fontId="6" fillId="0" borderId="0" xfId="0" applyFont="1"/>
    <xf numFmtId="0" fontId="6" fillId="0" borderId="3" xfId="0" applyFont="1" applyBorder="1"/>
    <xf numFmtId="0" fontId="10" fillId="0" borderId="0" xfId="0" applyFont="1"/>
    <xf numFmtId="0" fontId="14" fillId="0" borderId="0" xfId="0" applyFont="1" applyAlignment="1">
      <alignment horizontal="right" wrapText="1"/>
    </xf>
    <xf numFmtId="0" fontId="5" fillId="0" borderId="0" xfId="0" applyFont="1" applyAlignment="1">
      <alignment horizontal="right"/>
    </xf>
    <xf numFmtId="0" fontId="6" fillId="0" borderId="0" xfId="0" applyFont="1" applyAlignment="1">
      <alignment horizontal="center" vertical="center"/>
    </xf>
    <xf numFmtId="0" fontId="5" fillId="0" borderId="0" xfId="0" applyFont="1"/>
    <xf numFmtId="0" fontId="10" fillId="0" borderId="9" xfId="6" applyFont="1" applyBorder="1" applyAlignment="1">
      <alignment horizontal="center" vertical="center"/>
    </xf>
    <xf numFmtId="0" fontId="10" fillId="0" borderId="10" xfId="6" applyFont="1" applyBorder="1" applyAlignment="1">
      <alignment horizontal="center" vertical="center"/>
    </xf>
    <xf numFmtId="0" fontId="5" fillId="0" borderId="0" xfId="0" applyFont="1" applyAlignment="1">
      <alignment horizontal="center"/>
    </xf>
    <xf numFmtId="0" fontId="5" fillId="0" borderId="3" xfId="0" applyFont="1" applyBorder="1"/>
    <xf numFmtId="0" fontId="10" fillId="0" borderId="0" xfId="0" applyFont="1" applyAlignment="1">
      <alignment horizontal="center" vertical="center"/>
    </xf>
    <xf numFmtId="0" fontId="4" fillId="0" borderId="0" xfId="0" applyFont="1"/>
    <xf numFmtId="0" fontId="4" fillId="0" borderId="3" xfId="0" applyFont="1" applyBorder="1"/>
    <xf numFmtId="0" fontId="10" fillId="0" borderId="1" xfId="0" applyFont="1" applyBorder="1" applyAlignment="1">
      <alignment horizontal="center" vertical="center"/>
    </xf>
    <xf numFmtId="0" fontId="4" fillId="0" borderId="1" xfId="0" applyFont="1" applyBorder="1"/>
    <xf numFmtId="0" fontId="10" fillId="0" borderId="1" xfId="0" applyFont="1" applyBorder="1" applyAlignment="1">
      <alignment horizontal="center" vertical="center" wrapText="1"/>
    </xf>
    <xf numFmtId="0" fontId="4" fillId="0" borderId="1"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cellXfs>
  <cellStyles count="14">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K50"/>
  <sheetViews>
    <sheetView zoomScaleNormal="100" zoomScaleSheetLayoutView="70" workbookViewId="0">
      <selection activeCell="N10" sqref="N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625" customWidth="1"/>
    <col min="11" max="11" width="14.125" customWidth="1"/>
  </cols>
  <sheetData>
    <row r="1" spans="1:11" s="50" customFormat="1" ht="15" customHeight="1">
      <c r="A1" s="94" t="s">
        <v>250</v>
      </c>
      <c r="B1" s="94"/>
      <c r="C1" s="94"/>
      <c r="D1" s="94"/>
      <c r="E1" s="94"/>
      <c r="F1" s="94"/>
      <c r="G1" s="94"/>
      <c r="H1" s="94"/>
      <c r="I1" s="94"/>
      <c r="J1" s="94"/>
      <c r="K1" s="94"/>
    </row>
    <row r="2" spans="1:11" s="50" customFormat="1" ht="15">
      <c r="A2" s="95" t="s">
        <v>160</v>
      </c>
      <c r="B2" s="96"/>
      <c r="C2" s="96"/>
      <c r="D2" s="96"/>
      <c r="E2" s="96"/>
      <c r="F2" s="96"/>
      <c r="G2" s="96"/>
      <c r="H2" s="96"/>
      <c r="I2" s="96"/>
      <c r="J2" s="96"/>
      <c r="K2" s="96"/>
    </row>
    <row r="3" spans="1:11" s="50" customFormat="1" ht="28.5" customHeight="1">
      <c r="A3" s="86" t="s">
        <v>161</v>
      </c>
      <c r="B3" s="86"/>
      <c r="C3" s="86"/>
      <c r="D3" s="86"/>
      <c r="E3" s="86"/>
      <c r="F3" s="86"/>
      <c r="G3" s="86"/>
      <c r="H3" s="86"/>
      <c r="I3" s="86"/>
      <c r="J3" s="86"/>
      <c r="K3" s="86"/>
    </row>
    <row r="4" spans="1:11" s="50" customFormat="1" ht="15">
      <c r="A4" s="5"/>
      <c r="B4" s="5"/>
      <c r="C4" s="5"/>
      <c r="D4" s="5"/>
      <c r="E4" s="5"/>
      <c r="F4" s="5"/>
      <c r="G4" s="5"/>
      <c r="H4" s="5"/>
      <c r="I4" s="5"/>
      <c r="J4" s="5"/>
      <c r="K4" s="5"/>
    </row>
    <row r="5" spans="1:11" s="50" customFormat="1" ht="15">
      <c r="A5" s="91" t="s">
        <v>162</v>
      </c>
      <c r="B5" s="97"/>
      <c r="C5" s="97"/>
      <c r="D5" s="97"/>
      <c r="E5" s="97"/>
      <c r="F5" s="97"/>
      <c r="G5" s="97"/>
      <c r="H5" s="97"/>
      <c r="I5" s="97"/>
      <c r="J5" s="97"/>
      <c r="K5" s="97"/>
    </row>
    <row r="6" spans="1:11">
      <c r="A6" s="98" t="s">
        <v>198</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25.5">
      <c r="A11" s="13">
        <v>1</v>
      </c>
      <c r="B11" s="14" t="s">
        <v>17</v>
      </c>
      <c r="C11" s="15"/>
      <c r="D11" s="15"/>
      <c r="E11" s="16"/>
      <c r="F11" s="17"/>
      <c r="G11" s="13"/>
      <c r="H11" s="18"/>
      <c r="I11" s="13"/>
      <c r="J11" s="18"/>
      <c r="K11" s="19"/>
    </row>
    <row r="12" spans="1:11" ht="25.5">
      <c r="A12" s="2" t="s">
        <v>25</v>
      </c>
      <c r="B12" s="11" t="s">
        <v>18</v>
      </c>
      <c r="C12" s="9"/>
      <c r="D12" s="9"/>
      <c r="E12" s="8" t="s">
        <v>11</v>
      </c>
      <c r="F12" s="12">
        <v>10</v>
      </c>
      <c r="G12" s="3"/>
      <c r="H12" s="3">
        <f>ROUND(F12*G12,2)</f>
        <v>0</v>
      </c>
      <c r="I12" s="2">
        <v>8</v>
      </c>
      <c r="J12" s="3">
        <f t="shared" ref="J12:J41" si="0">+H12*I12%</f>
        <v>0</v>
      </c>
      <c r="K12" s="4">
        <f t="shared" ref="K12:K41" si="1">ROUND(H12+J12,2)</f>
        <v>0</v>
      </c>
    </row>
    <row r="13" spans="1:11" ht="25.5">
      <c r="A13" s="2" t="s">
        <v>26</v>
      </c>
      <c r="B13" s="11" t="s">
        <v>157</v>
      </c>
      <c r="C13" s="9"/>
      <c r="D13" s="9"/>
      <c r="E13" s="8" t="s">
        <v>11</v>
      </c>
      <c r="F13" s="12">
        <v>1</v>
      </c>
      <c r="G13" s="3"/>
      <c r="H13" s="3">
        <f>ROUND(F13*G13,2)</f>
        <v>0</v>
      </c>
      <c r="I13" s="2">
        <v>8</v>
      </c>
      <c r="J13" s="3">
        <f t="shared" si="0"/>
        <v>0</v>
      </c>
      <c r="K13" s="4">
        <f t="shared" si="1"/>
        <v>0</v>
      </c>
    </row>
    <row r="14" spans="1:11" ht="25.5">
      <c r="A14" s="2" t="s">
        <v>126</v>
      </c>
      <c r="B14" s="11" t="s">
        <v>179</v>
      </c>
      <c r="C14" s="9"/>
      <c r="D14" s="9"/>
      <c r="E14" s="8" t="s">
        <v>11</v>
      </c>
      <c r="F14" s="12">
        <v>3</v>
      </c>
      <c r="G14" s="3"/>
      <c r="H14" s="3">
        <f>ROUND(F14*G14,2)</f>
        <v>0</v>
      </c>
      <c r="I14" s="2">
        <v>8</v>
      </c>
      <c r="J14" s="3">
        <f t="shared" si="0"/>
        <v>0</v>
      </c>
      <c r="K14" s="4">
        <f t="shared" si="1"/>
        <v>0</v>
      </c>
    </row>
    <row r="15" spans="1:11" ht="25.5">
      <c r="A15" s="13">
        <v>2</v>
      </c>
      <c r="B15" s="14" t="s">
        <v>19</v>
      </c>
      <c r="C15" s="15"/>
      <c r="D15" s="15"/>
      <c r="E15" s="16"/>
      <c r="F15" s="17"/>
      <c r="G15" s="18"/>
      <c r="H15" s="18"/>
      <c r="I15" s="13"/>
      <c r="J15" s="18"/>
      <c r="K15" s="19"/>
    </row>
    <row r="16" spans="1:11">
      <c r="A16" s="2" t="s">
        <v>27</v>
      </c>
      <c r="B16" s="11" t="s">
        <v>20</v>
      </c>
      <c r="C16" s="9"/>
      <c r="D16" s="9"/>
      <c r="E16" s="8" t="s">
        <v>11</v>
      </c>
      <c r="F16" s="12">
        <v>5</v>
      </c>
      <c r="G16" s="3"/>
      <c r="H16" s="3">
        <f t="shared" ref="H16:H22" si="2">ROUND(F16*G16,2)</f>
        <v>0</v>
      </c>
      <c r="I16" s="2">
        <v>8</v>
      </c>
      <c r="J16" s="3">
        <f t="shared" si="0"/>
        <v>0</v>
      </c>
      <c r="K16" s="4">
        <f t="shared" si="1"/>
        <v>0</v>
      </c>
    </row>
    <row r="17" spans="1:11">
      <c r="A17" s="2" t="s">
        <v>28</v>
      </c>
      <c r="B17" s="11" t="s">
        <v>21</v>
      </c>
      <c r="C17" s="9"/>
      <c r="D17" s="9"/>
      <c r="E17" s="8" t="s">
        <v>11</v>
      </c>
      <c r="F17" s="12">
        <v>5</v>
      </c>
      <c r="G17" s="3"/>
      <c r="H17" s="3">
        <f t="shared" si="2"/>
        <v>0</v>
      </c>
      <c r="I17" s="2">
        <v>8</v>
      </c>
      <c r="J17" s="3">
        <f t="shared" si="0"/>
        <v>0</v>
      </c>
      <c r="K17" s="4">
        <f t="shared" si="1"/>
        <v>0</v>
      </c>
    </row>
    <row r="18" spans="1:11">
      <c r="A18" s="2" t="s">
        <v>29</v>
      </c>
      <c r="B18" s="11" t="s">
        <v>22</v>
      </c>
      <c r="C18" s="9"/>
      <c r="D18" s="9"/>
      <c r="E18" s="8" t="s">
        <v>11</v>
      </c>
      <c r="F18" s="12">
        <v>5</v>
      </c>
      <c r="G18" s="3"/>
      <c r="H18" s="3">
        <f t="shared" si="2"/>
        <v>0</v>
      </c>
      <c r="I18" s="2">
        <v>8</v>
      </c>
      <c r="J18" s="3">
        <f t="shared" si="0"/>
        <v>0</v>
      </c>
      <c r="K18" s="4">
        <f t="shared" si="1"/>
        <v>0</v>
      </c>
    </row>
    <row r="19" spans="1:11">
      <c r="A19" s="2" t="s">
        <v>30</v>
      </c>
      <c r="B19" s="11" t="s">
        <v>23</v>
      </c>
      <c r="C19" s="9"/>
      <c r="D19" s="9"/>
      <c r="E19" s="8" t="s">
        <v>11</v>
      </c>
      <c r="F19" s="12">
        <v>5</v>
      </c>
      <c r="G19" s="3"/>
      <c r="H19" s="3">
        <f t="shared" si="2"/>
        <v>0</v>
      </c>
      <c r="I19" s="2">
        <v>8</v>
      </c>
      <c r="J19" s="3">
        <f t="shared" si="0"/>
        <v>0</v>
      </c>
      <c r="K19" s="4">
        <f t="shared" si="1"/>
        <v>0</v>
      </c>
    </row>
    <row r="20" spans="1:11" ht="25.5">
      <c r="A20" s="2" t="s">
        <v>31</v>
      </c>
      <c r="B20" s="11" t="s">
        <v>24</v>
      </c>
      <c r="C20" s="9"/>
      <c r="D20" s="9"/>
      <c r="E20" s="8" t="s">
        <v>11</v>
      </c>
      <c r="F20" s="12">
        <v>2</v>
      </c>
      <c r="G20" s="3"/>
      <c r="H20" s="3">
        <f t="shared" si="2"/>
        <v>0</v>
      </c>
      <c r="I20" s="2">
        <v>8</v>
      </c>
      <c r="J20" s="3">
        <f t="shared" si="0"/>
        <v>0</v>
      </c>
      <c r="K20" s="4">
        <f t="shared" si="1"/>
        <v>0</v>
      </c>
    </row>
    <row r="21" spans="1:11" ht="51">
      <c r="A21" s="2">
        <v>3</v>
      </c>
      <c r="B21" s="11" t="s">
        <v>180</v>
      </c>
      <c r="C21" s="9"/>
      <c r="D21" s="9"/>
      <c r="E21" s="8" t="s">
        <v>16</v>
      </c>
      <c r="F21" s="12">
        <v>2</v>
      </c>
      <c r="G21" s="3"/>
      <c r="H21" s="3">
        <f t="shared" si="2"/>
        <v>0</v>
      </c>
      <c r="I21" s="2">
        <v>8</v>
      </c>
      <c r="J21" s="3">
        <f t="shared" si="0"/>
        <v>0</v>
      </c>
      <c r="K21" s="4">
        <f t="shared" si="1"/>
        <v>0</v>
      </c>
    </row>
    <row r="22" spans="1:11" ht="51">
      <c r="A22" s="2">
        <v>4</v>
      </c>
      <c r="B22" s="11" t="s">
        <v>181</v>
      </c>
      <c r="C22" s="9"/>
      <c r="D22" s="9"/>
      <c r="E22" s="8" t="s">
        <v>11</v>
      </c>
      <c r="F22" s="12">
        <v>12</v>
      </c>
      <c r="G22" s="3"/>
      <c r="H22" s="3">
        <f t="shared" si="2"/>
        <v>0</v>
      </c>
      <c r="I22" s="2">
        <v>8</v>
      </c>
      <c r="J22" s="3">
        <f t="shared" si="0"/>
        <v>0</v>
      </c>
      <c r="K22" s="4">
        <f t="shared" si="1"/>
        <v>0</v>
      </c>
    </row>
    <row r="23" spans="1:11" ht="25.5">
      <c r="A23" s="13">
        <v>5</v>
      </c>
      <c r="B23" s="14" t="s">
        <v>32</v>
      </c>
      <c r="C23" s="15"/>
      <c r="D23" s="15"/>
      <c r="E23" s="16"/>
      <c r="F23" s="17"/>
      <c r="G23" s="18"/>
      <c r="H23" s="18"/>
      <c r="I23" s="13"/>
      <c r="J23" s="18"/>
      <c r="K23" s="19"/>
    </row>
    <row r="24" spans="1:11" ht="25.5">
      <c r="A24" s="2" t="s">
        <v>33</v>
      </c>
      <c r="B24" s="11" t="s">
        <v>182</v>
      </c>
      <c r="C24" s="9"/>
      <c r="D24" s="9"/>
      <c r="E24" s="8" t="s">
        <v>11</v>
      </c>
      <c r="F24" s="12">
        <v>4</v>
      </c>
      <c r="G24" s="3"/>
      <c r="H24" s="3">
        <f>ROUND(F24*G24,2)</f>
        <v>0</v>
      </c>
      <c r="I24" s="2">
        <v>8</v>
      </c>
      <c r="J24" s="3">
        <f t="shared" si="0"/>
        <v>0</v>
      </c>
      <c r="K24" s="4">
        <f t="shared" si="1"/>
        <v>0</v>
      </c>
    </row>
    <row r="25" spans="1:11" ht="25.5">
      <c r="A25" s="2" t="s">
        <v>34</v>
      </c>
      <c r="B25" s="11" t="s">
        <v>183</v>
      </c>
      <c r="C25" s="9"/>
      <c r="D25" s="9"/>
      <c r="E25" s="8" t="s">
        <v>11</v>
      </c>
      <c r="F25" s="12">
        <v>2</v>
      </c>
      <c r="G25" s="3"/>
      <c r="H25" s="3">
        <f t="shared" ref="H25:H41" si="3">ROUND(F25*G25,2)</f>
        <v>0</v>
      </c>
      <c r="I25" s="2">
        <v>8</v>
      </c>
      <c r="J25" s="3">
        <f t="shared" si="0"/>
        <v>0</v>
      </c>
      <c r="K25" s="4">
        <f t="shared" si="1"/>
        <v>0</v>
      </c>
    </row>
    <row r="26" spans="1:11" ht="25.5">
      <c r="A26" s="2" t="s">
        <v>35</v>
      </c>
      <c r="B26" s="11" t="s">
        <v>184</v>
      </c>
      <c r="C26" s="9"/>
      <c r="D26" s="9"/>
      <c r="E26" s="8" t="s">
        <v>11</v>
      </c>
      <c r="F26" s="12">
        <v>4</v>
      </c>
      <c r="G26" s="3"/>
      <c r="H26" s="3">
        <f t="shared" si="3"/>
        <v>0</v>
      </c>
      <c r="I26" s="2">
        <v>8</v>
      </c>
      <c r="J26" s="3">
        <f t="shared" si="0"/>
        <v>0</v>
      </c>
      <c r="K26" s="4">
        <f t="shared" si="1"/>
        <v>0</v>
      </c>
    </row>
    <row r="27" spans="1:11" ht="25.5">
      <c r="A27" s="2" t="s">
        <v>36</v>
      </c>
      <c r="B27" s="11" t="s">
        <v>185</v>
      </c>
      <c r="C27" s="9"/>
      <c r="D27" s="9"/>
      <c r="E27" s="8" t="s">
        <v>11</v>
      </c>
      <c r="F27" s="12">
        <v>6</v>
      </c>
      <c r="G27" s="3"/>
      <c r="H27" s="3">
        <f t="shared" si="3"/>
        <v>0</v>
      </c>
      <c r="I27" s="2">
        <v>8</v>
      </c>
      <c r="J27" s="3">
        <f t="shared" si="0"/>
        <v>0</v>
      </c>
      <c r="K27" s="4">
        <f t="shared" si="1"/>
        <v>0</v>
      </c>
    </row>
    <row r="28" spans="1:11" ht="25.5">
      <c r="A28" s="2" t="s">
        <v>37</v>
      </c>
      <c r="B28" s="11" t="s">
        <v>38</v>
      </c>
      <c r="C28" s="9"/>
      <c r="D28" s="9"/>
      <c r="E28" s="8" t="s">
        <v>11</v>
      </c>
      <c r="F28" s="12">
        <v>2</v>
      </c>
      <c r="G28" s="3"/>
      <c r="H28" s="3">
        <f t="shared" si="3"/>
        <v>0</v>
      </c>
      <c r="I28" s="2">
        <v>8</v>
      </c>
      <c r="J28" s="3">
        <f t="shared" si="0"/>
        <v>0</v>
      </c>
      <c r="K28" s="4">
        <f t="shared" si="1"/>
        <v>0</v>
      </c>
    </row>
    <row r="29" spans="1:11" ht="76.5">
      <c r="A29" s="2">
        <v>6</v>
      </c>
      <c r="B29" s="11" t="s">
        <v>174</v>
      </c>
      <c r="C29" s="9"/>
      <c r="D29" s="9"/>
      <c r="E29" s="8" t="s">
        <v>11</v>
      </c>
      <c r="F29" s="12">
        <v>10</v>
      </c>
      <c r="G29" s="2"/>
      <c r="H29" s="3">
        <f t="shared" si="3"/>
        <v>0</v>
      </c>
      <c r="I29" s="2">
        <v>8</v>
      </c>
      <c r="J29" s="3">
        <f>+H29*I29%</f>
        <v>0</v>
      </c>
      <c r="K29" s="4">
        <f>ROUND(H29+J29,2)</f>
        <v>0</v>
      </c>
    </row>
    <row r="30" spans="1:11">
      <c r="A30" s="13">
        <v>7</v>
      </c>
      <c r="B30" s="14" t="s">
        <v>39</v>
      </c>
      <c r="C30" s="15"/>
      <c r="D30" s="15"/>
      <c r="E30" s="16"/>
      <c r="F30" s="17"/>
      <c r="G30" s="18"/>
      <c r="H30" s="18"/>
      <c r="I30" s="13"/>
      <c r="J30" s="18"/>
      <c r="K30" s="19"/>
    </row>
    <row r="31" spans="1:11" ht="25.5">
      <c r="A31" s="2" t="s">
        <v>166</v>
      </c>
      <c r="B31" s="11" t="s">
        <v>40</v>
      </c>
      <c r="C31" s="9"/>
      <c r="D31" s="9"/>
      <c r="E31" s="8" t="s">
        <v>11</v>
      </c>
      <c r="F31" s="12">
        <v>2</v>
      </c>
      <c r="G31" s="3"/>
      <c r="H31" s="3">
        <f t="shared" si="3"/>
        <v>0</v>
      </c>
      <c r="I31" s="2">
        <v>8</v>
      </c>
      <c r="J31" s="3">
        <f t="shared" si="0"/>
        <v>0</v>
      </c>
      <c r="K31" s="4">
        <f t="shared" si="1"/>
        <v>0</v>
      </c>
    </row>
    <row r="32" spans="1:11" ht="25.5">
      <c r="A32" s="2" t="s">
        <v>167</v>
      </c>
      <c r="B32" s="11" t="s">
        <v>48</v>
      </c>
      <c r="C32" s="9"/>
      <c r="D32" s="9"/>
      <c r="E32" s="8" t="s">
        <v>11</v>
      </c>
      <c r="F32" s="12">
        <v>2</v>
      </c>
      <c r="G32" s="3"/>
      <c r="H32" s="3">
        <f t="shared" si="3"/>
        <v>0</v>
      </c>
      <c r="I32" s="2">
        <v>8</v>
      </c>
      <c r="J32" s="3">
        <f t="shared" si="0"/>
        <v>0</v>
      </c>
      <c r="K32" s="4">
        <f t="shared" si="1"/>
        <v>0</v>
      </c>
    </row>
    <row r="33" spans="1:11" ht="25.5">
      <c r="A33" s="2" t="s">
        <v>175</v>
      </c>
      <c r="B33" s="11" t="s">
        <v>41</v>
      </c>
      <c r="C33" s="9"/>
      <c r="D33" s="9"/>
      <c r="E33" s="8" t="s">
        <v>11</v>
      </c>
      <c r="F33" s="12">
        <v>2</v>
      </c>
      <c r="G33" s="3"/>
      <c r="H33" s="3">
        <f t="shared" si="3"/>
        <v>0</v>
      </c>
      <c r="I33" s="2">
        <v>8</v>
      </c>
      <c r="J33" s="3">
        <f t="shared" si="0"/>
        <v>0</v>
      </c>
      <c r="K33" s="4">
        <f t="shared" si="1"/>
        <v>0</v>
      </c>
    </row>
    <row r="34" spans="1:11" ht="25.5">
      <c r="A34" s="2" t="s">
        <v>176</v>
      </c>
      <c r="B34" s="11" t="s">
        <v>49</v>
      </c>
      <c r="C34" s="9"/>
      <c r="D34" s="9"/>
      <c r="E34" s="8" t="s">
        <v>11</v>
      </c>
      <c r="F34" s="12">
        <v>1</v>
      </c>
      <c r="G34" s="3"/>
      <c r="H34" s="3">
        <f t="shared" si="3"/>
        <v>0</v>
      </c>
      <c r="I34" s="2">
        <v>8</v>
      </c>
      <c r="J34" s="3">
        <f t="shared" si="0"/>
        <v>0</v>
      </c>
      <c r="K34" s="4">
        <f t="shared" si="1"/>
        <v>0</v>
      </c>
    </row>
    <row r="35" spans="1:11" ht="25.5">
      <c r="A35" s="13">
        <v>8</v>
      </c>
      <c r="B35" s="14" t="s">
        <v>170</v>
      </c>
      <c r="C35" s="15"/>
      <c r="D35" s="15"/>
      <c r="E35" s="16"/>
      <c r="F35" s="17"/>
      <c r="G35" s="18"/>
      <c r="H35" s="18"/>
      <c r="I35" s="13"/>
      <c r="J35" s="18"/>
      <c r="K35" s="19"/>
    </row>
    <row r="36" spans="1:11" s="40" customFormat="1" ht="63.75">
      <c r="A36" s="43" t="s">
        <v>43</v>
      </c>
      <c r="B36" s="46" t="s">
        <v>168</v>
      </c>
      <c r="C36" s="54"/>
      <c r="D36" s="54"/>
      <c r="E36" s="8" t="s">
        <v>11</v>
      </c>
      <c r="F36" s="12">
        <v>100</v>
      </c>
      <c r="G36" s="42"/>
      <c r="H36" s="42">
        <f t="shared" si="3"/>
        <v>0</v>
      </c>
      <c r="I36" s="43">
        <v>8</v>
      </c>
      <c r="J36" s="42">
        <f t="shared" si="0"/>
        <v>0</v>
      </c>
      <c r="K36" s="44">
        <f t="shared" si="1"/>
        <v>0</v>
      </c>
    </row>
    <row r="37" spans="1:11" s="40" customFormat="1" ht="76.5">
      <c r="A37" s="43" t="s">
        <v>44</v>
      </c>
      <c r="B37" s="46" t="s">
        <v>169</v>
      </c>
      <c r="C37" s="54"/>
      <c r="D37" s="54"/>
      <c r="E37" s="8" t="s">
        <v>11</v>
      </c>
      <c r="F37" s="12">
        <v>100</v>
      </c>
      <c r="G37" s="42"/>
      <c r="H37" s="42">
        <f t="shared" ref="H37" si="4">ROUND(F37*G37,2)</f>
        <v>0</v>
      </c>
      <c r="I37" s="43">
        <v>8</v>
      </c>
      <c r="J37" s="42">
        <f t="shared" ref="J37" si="5">+H37*I37%</f>
        <v>0</v>
      </c>
      <c r="K37" s="44">
        <f t="shared" ref="K37" si="6">ROUND(H37+J37,2)</f>
        <v>0</v>
      </c>
    </row>
    <row r="38" spans="1:11" ht="25.5">
      <c r="A38" s="13">
        <v>9</v>
      </c>
      <c r="B38" s="14" t="s">
        <v>42</v>
      </c>
      <c r="C38" s="15"/>
      <c r="D38" s="15"/>
      <c r="E38" s="16"/>
      <c r="F38" s="17"/>
      <c r="G38" s="18"/>
      <c r="H38" s="18"/>
      <c r="I38" s="13"/>
      <c r="J38" s="18"/>
      <c r="K38" s="19"/>
    </row>
    <row r="39" spans="1:11" ht="25.5">
      <c r="A39" s="2" t="s">
        <v>177</v>
      </c>
      <c r="B39" s="11" t="s">
        <v>45</v>
      </c>
      <c r="C39" s="9"/>
      <c r="D39" s="9"/>
      <c r="E39" s="8" t="s">
        <v>11</v>
      </c>
      <c r="F39" s="12">
        <v>20</v>
      </c>
      <c r="G39" s="3"/>
      <c r="H39" s="3">
        <f t="shared" si="3"/>
        <v>0</v>
      </c>
      <c r="I39" s="2">
        <v>8</v>
      </c>
      <c r="J39" s="3">
        <f t="shared" si="0"/>
        <v>0</v>
      </c>
      <c r="K39" s="4">
        <f t="shared" si="1"/>
        <v>0</v>
      </c>
    </row>
    <row r="40" spans="1:11">
      <c r="A40" s="2" t="s">
        <v>178</v>
      </c>
      <c r="B40" s="11" t="s">
        <v>46</v>
      </c>
      <c r="C40" s="9"/>
      <c r="D40" s="9"/>
      <c r="E40" s="8" t="s">
        <v>11</v>
      </c>
      <c r="F40" s="12">
        <v>4</v>
      </c>
      <c r="G40" s="3"/>
      <c r="H40" s="3">
        <f t="shared" si="3"/>
        <v>0</v>
      </c>
      <c r="I40" s="2">
        <v>8</v>
      </c>
      <c r="J40" s="3">
        <f t="shared" si="0"/>
        <v>0</v>
      </c>
      <c r="K40" s="4">
        <f t="shared" si="1"/>
        <v>0</v>
      </c>
    </row>
    <row r="41" spans="1:11" ht="25.5">
      <c r="A41" s="2">
        <v>10</v>
      </c>
      <c r="B41" s="11" t="s">
        <v>47</v>
      </c>
      <c r="C41" s="9"/>
      <c r="D41" s="9"/>
      <c r="E41" s="8" t="s">
        <v>11</v>
      </c>
      <c r="F41" s="12">
        <v>1</v>
      </c>
      <c r="G41" s="3"/>
      <c r="H41" s="3">
        <f t="shared" si="3"/>
        <v>0</v>
      </c>
      <c r="I41" s="2">
        <v>8</v>
      </c>
      <c r="J41" s="3">
        <f t="shared" si="0"/>
        <v>0</v>
      </c>
      <c r="K41" s="4">
        <f t="shared" si="1"/>
        <v>0</v>
      </c>
    </row>
    <row r="42" spans="1:11" ht="15" thickBot="1">
      <c r="A42" s="1"/>
      <c r="B42" s="1"/>
      <c r="C42" s="1"/>
      <c r="D42" s="1"/>
      <c r="E42" s="91" t="s">
        <v>9</v>
      </c>
      <c r="F42" s="92"/>
      <c r="G42" s="93"/>
      <c r="H42" s="35">
        <f>SUM(H11:H41)</f>
        <v>0</v>
      </c>
      <c r="I42" s="36"/>
      <c r="J42" s="36"/>
      <c r="K42" s="35">
        <f>SUM(K11:K41)</f>
        <v>0</v>
      </c>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86"/>
      <c r="I45" s="86"/>
      <c r="J45" s="86"/>
      <c r="K45" s="5"/>
    </row>
    <row r="49" ht="9.75" customHeight="1"/>
    <row r="50" ht="41.25" customHeight="1"/>
  </sheetData>
  <mergeCells count="17">
    <mergeCell ref="A1:K1"/>
    <mergeCell ref="A2:K2"/>
    <mergeCell ref="A3:K3"/>
    <mergeCell ref="A5:K5"/>
    <mergeCell ref="K8:K9"/>
    <mergeCell ref="A6:K6"/>
    <mergeCell ref="A8:A9"/>
    <mergeCell ref="B8:B9"/>
    <mergeCell ref="C8:C9"/>
    <mergeCell ref="D8:D9"/>
    <mergeCell ref="H45:J45"/>
    <mergeCell ref="F8:F9"/>
    <mergeCell ref="G8:G9"/>
    <mergeCell ref="H8:H9"/>
    <mergeCell ref="I8:J8"/>
    <mergeCell ref="E42:G42"/>
    <mergeCell ref="E8:E9"/>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1E57-EB33-4AAF-ADC0-4CA2228B30D2}">
  <dimension ref="A1:K16"/>
  <sheetViews>
    <sheetView workbookViewId="0">
      <selection activeCell="G11" sqref="G11:G13"/>
    </sheetView>
  </sheetViews>
  <sheetFormatPr defaultRowHeight="14.25"/>
  <cols>
    <col min="1" max="1" width="6.875" customWidth="1"/>
    <col min="2" max="2" width="20.5" customWidth="1"/>
    <col min="3" max="3" width="12.5" customWidth="1"/>
    <col min="4" max="4" width="12.125" customWidth="1"/>
  </cols>
  <sheetData>
    <row r="1" spans="1:11" s="50" customFormat="1" ht="15" customHeight="1">
      <c r="A1" s="94" t="s">
        <v>250</v>
      </c>
      <c r="B1" s="94"/>
      <c r="C1" s="94"/>
      <c r="D1" s="94"/>
      <c r="E1" s="94"/>
      <c r="F1" s="94"/>
      <c r="G1" s="94"/>
      <c r="H1" s="94"/>
      <c r="I1" s="94"/>
      <c r="J1" s="94"/>
      <c r="K1" s="94"/>
    </row>
    <row r="2" spans="1:11" s="50" customFormat="1" ht="15">
      <c r="A2" s="95" t="s">
        <v>160</v>
      </c>
      <c r="B2" s="96"/>
      <c r="C2" s="96"/>
      <c r="D2" s="96"/>
      <c r="E2" s="96"/>
      <c r="F2" s="96"/>
      <c r="G2" s="96"/>
      <c r="H2" s="96"/>
      <c r="I2" s="96"/>
      <c r="J2" s="96"/>
      <c r="K2" s="96"/>
    </row>
    <row r="3" spans="1:11" s="50" customFormat="1" ht="28.5" customHeight="1">
      <c r="A3" s="86" t="s">
        <v>161</v>
      </c>
      <c r="B3" s="86"/>
      <c r="C3" s="86"/>
      <c r="D3" s="86"/>
      <c r="E3" s="86"/>
      <c r="F3" s="86"/>
      <c r="G3" s="86"/>
      <c r="H3" s="86"/>
      <c r="I3" s="86"/>
      <c r="J3" s="86"/>
      <c r="K3" s="86"/>
    </row>
    <row r="4" spans="1:11" s="50" customFormat="1" ht="15">
      <c r="A4" s="5"/>
      <c r="B4" s="5"/>
      <c r="C4" s="5"/>
      <c r="D4" s="5"/>
      <c r="E4" s="5"/>
      <c r="F4" s="5"/>
      <c r="G4" s="5"/>
      <c r="H4" s="5"/>
      <c r="I4" s="5"/>
      <c r="J4" s="5"/>
      <c r="K4" s="5"/>
    </row>
    <row r="5" spans="1:11" s="50" customFormat="1" ht="15">
      <c r="A5" s="91" t="s">
        <v>162</v>
      </c>
      <c r="B5" s="97"/>
      <c r="C5" s="97"/>
      <c r="D5" s="97"/>
      <c r="E5" s="97"/>
      <c r="F5" s="97"/>
      <c r="G5" s="97"/>
      <c r="H5" s="97"/>
      <c r="I5" s="97"/>
      <c r="J5" s="97"/>
      <c r="K5" s="97"/>
    </row>
    <row r="6" spans="1:11">
      <c r="A6" s="98" t="s">
        <v>205</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s="40" customFormat="1" ht="36" customHeight="1">
      <c r="A11" s="43">
        <v>1</v>
      </c>
      <c r="B11" s="46" t="s">
        <v>163</v>
      </c>
      <c r="C11" s="54"/>
      <c r="D11" s="54"/>
      <c r="E11" s="8" t="s">
        <v>11</v>
      </c>
      <c r="F11" s="12">
        <v>1000</v>
      </c>
      <c r="G11" s="42"/>
      <c r="H11" s="42">
        <f t="shared" ref="H11:H13" si="0">ROUND(F11*G11,2)</f>
        <v>0</v>
      </c>
      <c r="I11" s="43">
        <v>8</v>
      </c>
      <c r="J11" s="42">
        <f t="shared" ref="J11:J13" si="1">+H11*I11%</f>
        <v>0</v>
      </c>
      <c r="K11" s="44">
        <f t="shared" ref="K11:K13" si="2">ROUND(H11+J11,2)</f>
        <v>0</v>
      </c>
    </row>
    <row r="12" spans="1:11" s="40" customFormat="1" ht="25.5">
      <c r="A12" s="43">
        <v>2</v>
      </c>
      <c r="B12" s="46" t="s">
        <v>164</v>
      </c>
      <c r="C12" s="54"/>
      <c r="D12" s="54"/>
      <c r="E12" s="8" t="s">
        <v>11</v>
      </c>
      <c r="F12" s="12">
        <v>1000</v>
      </c>
      <c r="G12" s="42"/>
      <c r="H12" s="42">
        <f t="shared" si="0"/>
        <v>0</v>
      </c>
      <c r="I12" s="43">
        <v>8</v>
      </c>
      <c r="J12" s="42">
        <f t="shared" si="1"/>
        <v>0</v>
      </c>
      <c r="K12" s="44">
        <f t="shared" si="2"/>
        <v>0</v>
      </c>
    </row>
    <row r="13" spans="1:11" s="40" customFormat="1" ht="25.5">
      <c r="A13" s="43">
        <v>3</v>
      </c>
      <c r="B13" s="46" t="s">
        <v>165</v>
      </c>
      <c r="C13" s="54"/>
      <c r="D13" s="54"/>
      <c r="E13" s="8" t="s">
        <v>11</v>
      </c>
      <c r="F13" s="12">
        <v>1000</v>
      </c>
      <c r="G13" s="42"/>
      <c r="H13" s="42">
        <f t="shared" si="0"/>
        <v>0</v>
      </c>
      <c r="I13" s="43">
        <v>8</v>
      </c>
      <c r="J13" s="42">
        <f t="shared" si="1"/>
        <v>0</v>
      </c>
      <c r="K13" s="44">
        <f t="shared" si="2"/>
        <v>0</v>
      </c>
    </row>
    <row r="14" spans="1:11" ht="24.75" customHeight="1" thickBot="1">
      <c r="E14" s="101" t="s">
        <v>9</v>
      </c>
      <c r="F14" s="101"/>
      <c r="G14" s="101"/>
      <c r="H14" s="52">
        <f>SUM(H11:H13)</f>
        <v>0</v>
      </c>
      <c r="K14" s="53">
        <f>SUM(K11:K13)</f>
        <v>0</v>
      </c>
    </row>
    <row r="15" spans="1:11">
      <c r="B15" s="41"/>
      <c r="C15" s="1"/>
    </row>
    <row r="16" spans="1:11" s="40" customFormat="1" ht="127.5">
      <c r="B16" s="41" t="s">
        <v>187</v>
      </c>
    </row>
  </sheetData>
  <mergeCells count="16">
    <mergeCell ref="E14:G14"/>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74">
    <pageSetUpPr fitToPage="1"/>
  </sheetPr>
  <dimension ref="A1:K13"/>
  <sheetViews>
    <sheetView topLeftCell="A12" zoomScaleNormal="100" workbookViewId="0">
      <selection activeCell="F12" sqref="F12"/>
    </sheetView>
  </sheetViews>
  <sheetFormatPr defaultRowHeight="14.25"/>
  <cols>
    <col min="1" max="1" width="4.5" customWidth="1"/>
    <col min="2" max="2" width="42.875" customWidth="1"/>
    <col min="8" max="8" width="9.75" bestFit="1" customWidth="1"/>
    <col min="11" max="11" width="9.75" bestFit="1" customWidth="1"/>
  </cols>
  <sheetData>
    <row r="1" spans="1:11" s="50" customFormat="1" ht="15" customHeight="1">
      <c r="A1" s="94" t="s">
        <v>250</v>
      </c>
      <c r="B1" s="94"/>
      <c r="C1" s="94"/>
      <c r="D1" s="94"/>
      <c r="E1" s="94"/>
      <c r="F1" s="94"/>
      <c r="G1" s="94"/>
      <c r="H1" s="94"/>
      <c r="I1" s="94"/>
      <c r="J1" s="94"/>
      <c r="K1" s="94"/>
    </row>
    <row r="2" spans="1:11" s="50" customFormat="1" ht="15">
      <c r="A2" s="95" t="s">
        <v>160</v>
      </c>
      <c r="B2" s="96"/>
      <c r="C2" s="96"/>
      <c r="D2" s="96"/>
      <c r="E2" s="96"/>
      <c r="F2" s="96"/>
      <c r="G2" s="96"/>
      <c r="H2" s="96"/>
      <c r="I2" s="96"/>
      <c r="J2" s="96"/>
      <c r="K2" s="96"/>
    </row>
    <row r="3" spans="1:11" s="50" customFormat="1" ht="28.5" customHeight="1">
      <c r="A3" s="86" t="s">
        <v>161</v>
      </c>
      <c r="B3" s="86"/>
      <c r="C3" s="86"/>
      <c r="D3" s="86"/>
      <c r="E3" s="86"/>
      <c r="F3" s="86"/>
      <c r="G3" s="86"/>
      <c r="H3" s="86"/>
      <c r="I3" s="86"/>
      <c r="J3" s="86"/>
      <c r="K3" s="86"/>
    </row>
    <row r="4" spans="1:11" s="50" customFormat="1" ht="15">
      <c r="A4" s="5"/>
      <c r="B4" s="5"/>
      <c r="C4" s="5"/>
      <c r="D4" s="5"/>
      <c r="E4" s="5"/>
      <c r="F4" s="5"/>
      <c r="G4" s="5"/>
      <c r="H4" s="5"/>
      <c r="I4" s="5"/>
      <c r="J4" s="5"/>
      <c r="K4" s="5"/>
    </row>
    <row r="5" spans="1:11" s="50" customFormat="1" ht="15">
      <c r="A5" s="91" t="s">
        <v>162</v>
      </c>
      <c r="B5" s="97"/>
      <c r="C5" s="97"/>
      <c r="D5" s="97"/>
      <c r="E5" s="97"/>
      <c r="F5" s="97"/>
      <c r="G5" s="97"/>
      <c r="H5" s="97"/>
      <c r="I5" s="97"/>
      <c r="J5" s="97"/>
      <c r="K5" s="97"/>
    </row>
    <row r="6" spans="1:11">
      <c r="A6" s="98" t="s">
        <v>51</v>
      </c>
      <c r="B6" s="92"/>
      <c r="C6" s="92"/>
      <c r="D6" s="92"/>
      <c r="E6" s="92"/>
      <c r="F6" s="92"/>
      <c r="G6" s="92"/>
      <c r="H6" s="92"/>
      <c r="I6" s="92"/>
      <c r="J6" s="92"/>
      <c r="K6" s="92"/>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ht="14.25" customHeight="1">
      <c r="A10" s="6">
        <v>1</v>
      </c>
      <c r="B10" s="7">
        <v>2</v>
      </c>
      <c r="C10" s="7">
        <v>3</v>
      </c>
      <c r="D10" s="7">
        <v>4</v>
      </c>
      <c r="E10" s="7">
        <v>5</v>
      </c>
      <c r="F10" s="7">
        <v>6</v>
      </c>
      <c r="G10" s="7">
        <v>7</v>
      </c>
      <c r="H10" s="7">
        <v>8</v>
      </c>
      <c r="I10" s="7">
        <v>9</v>
      </c>
      <c r="J10" s="7">
        <v>10</v>
      </c>
      <c r="K10" s="7">
        <v>11</v>
      </c>
    </row>
    <row r="11" spans="1:11" ht="409.5" customHeight="1">
      <c r="A11" s="2">
        <v>1</v>
      </c>
      <c r="B11" s="11" t="s">
        <v>197</v>
      </c>
      <c r="C11" s="9"/>
      <c r="D11" s="9"/>
      <c r="E11" s="8" t="s">
        <v>13</v>
      </c>
      <c r="F11" s="12">
        <v>100</v>
      </c>
      <c r="G11" s="3"/>
      <c r="H11" s="3">
        <f t="shared" ref="H11" si="0">ROUND(F11*G11,2)</f>
        <v>0</v>
      </c>
      <c r="I11" s="2">
        <v>8</v>
      </c>
      <c r="J11" s="3">
        <f>+H11*I11%</f>
        <v>0</v>
      </c>
      <c r="K11" s="4">
        <f>ROUND(H11+J11,2)</f>
        <v>0</v>
      </c>
    </row>
    <row r="12" spans="1:11" ht="317.25" customHeight="1">
      <c r="A12" s="2">
        <v>2</v>
      </c>
      <c r="B12" s="11" t="s">
        <v>196</v>
      </c>
      <c r="C12" s="9"/>
      <c r="D12" s="9"/>
      <c r="E12" s="8" t="s">
        <v>13</v>
      </c>
      <c r="F12" s="12">
        <v>100</v>
      </c>
      <c r="G12" s="3"/>
      <c r="H12" s="3">
        <f t="shared" ref="H12" si="1">ROUND(F12*G12,2)</f>
        <v>0</v>
      </c>
      <c r="I12" s="2">
        <v>8</v>
      </c>
      <c r="J12" s="3">
        <f>+H12*I12%</f>
        <v>0</v>
      </c>
      <c r="K12" s="4">
        <f>ROUND(H12+J12,2)</f>
        <v>0</v>
      </c>
    </row>
    <row r="13" spans="1:11" ht="15" thickBot="1">
      <c r="E13" s="91" t="s">
        <v>9</v>
      </c>
      <c r="F13" s="92"/>
      <c r="G13" s="93"/>
      <c r="H13" s="35">
        <f>SUM(H11:H12)</f>
        <v>0</v>
      </c>
      <c r="I13" s="36"/>
      <c r="J13" s="36"/>
      <c r="K13" s="35">
        <f>SUM(K11:K12)</f>
        <v>0</v>
      </c>
    </row>
  </sheetData>
  <mergeCells count="16">
    <mergeCell ref="A1:K1"/>
    <mergeCell ref="A2:K2"/>
    <mergeCell ref="A3:K3"/>
    <mergeCell ref="A5:K5"/>
    <mergeCell ref="E13:G13"/>
    <mergeCell ref="A6:K6"/>
    <mergeCell ref="A8:A9"/>
    <mergeCell ref="B8:B9"/>
    <mergeCell ref="C8:C9"/>
    <mergeCell ref="D8:D9"/>
    <mergeCell ref="E8:E9"/>
    <mergeCell ref="F8:F9"/>
    <mergeCell ref="G8:G9"/>
    <mergeCell ref="H8:H9"/>
    <mergeCell ref="I8:J8"/>
    <mergeCell ref="K8:K9"/>
  </mergeCells>
  <pageMargins left="0.70866141732283472" right="0.70866141732283472" top="0.74803149606299213" bottom="0.74803149606299213" header="0.31496062992125984" footer="0.31496062992125984"/>
  <pageSetup paperSize="9" scale="9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79"/>
  <dimension ref="A1:K12"/>
  <sheetViews>
    <sheetView topLeftCell="A4" zoomScaleNormal="100" workbookViewId="0">
      <selection activeCell="M11" sqref="M11"/>
    </sheetView>
  </sheetViews>
  <sheetFormatPr defaultRowHeight="14.25"/>
  <cols>
    <col min="1" max="1" width="6.5" customWidth="1"/>
    <col min="2" max="2" width="35.5" customWidth="1"/>
    <col min="5" max="5" width="6.625" customWidth="1"/>
    <col min="6" max="6" width="7.375" customWidth="1"/>
    <col min="8" max="8" width="9.375" customWidth="1"/>
  </cols>
  <sheetData>
    <row r="1" spans="1:11" s="50" customFormat="1" ht="15" customHeight="1">
      <c r="A1" s="94" t="s">
        <v>250</v>
      </c>
      <c r="B1" s="94"/>
      <c r="C1" s="94"/>
      <c r="D1" s="94"/>
      <c r="E1" s="94"/>
      <c r="F1" s="94"/>
      <c r="G1" s="94"/>
      <c r="H1" s="94"/>
      <c r="I1" s="94"/>
      <c r="J1" s="94"/>
      <c r="K1" s="94"/>
    </row>
    <row r="2" spans="1:11" s="50" customFormat="1" ht="15">
      <c r="A2" s="95" t="s">
        <v>160</v>
      </c>
      <c r="B2" s="96"/>
      <c r="C2" s="96"/>
      <c r="D2" s="96"/>
      <c r="E2" s="96"/>
      <c r="F2" s="96"/>
      <c r="G2" s="96"/>
      <c r="H2" s="96"/>
      <c r="I2" s="96"/>
      <c r="J2" s="96"/>
      <c r="K2" s="96"/>
    </row>
    <row r="3" spans="1:11" s="50" customFormat="1" ht="28.5" customHeight="1">
      <c r="A3" s="86" t="s">
        <v>161</v>
      </c>
      <c r="B3" s="86"/>
      <c r="C3" s="86"/>
      <c r="D3" s="86"/>
      <c r="E3" s="86"/>
      <c r="F3" s="86"/>
      <c r="G3" s="86"/>
      <c r="H3" s="86"/>
      <c r="I3" s="86"/>
      <c r="J3" s="86"/>
      <c r="K3" s="86"/>
    </row>
    <row r="4" spans="1:11" s="50" customFormat="1" ht="15">
      <c r="A4" s="5"/>
      <c r="B4" s="5"/>
      <c r="C4" s="5"/>
      <c r="D4" s="5"/>
      <c r="E4" s="5"/>
      <c r="F4" s="5"/>
      <c r="G4" s="5"/>
      <c r="H4" s="5"/>
      <c r="I4" s="5"/>
      <c r="J4" s="5"/>
      <c r="K4" s="5"/>
    </row>
    <row r="5" spans="1:11" s="50" customFormat="1" ht="15">
      <c r="A5" s="91" t="s">
        <v>162</v>
      </c>
      <c r="B5" s="97"/>
      <c r="C5" s="97"/>
      <c r="D5" s="97"/>
      <c r="E5" s="97"/>
      <c r="F5" s="97"/>
      <c r="G5" s="97"/>
      <c r="H5" s="97"/>
      <c r="I5" s="97"/>
      <c r="J5" s="97"/>
      <c r="K5" s="97"/>
    </row>
    <row r="6" spans="1:11">
      <c r="A6" s="98" t="s">
        <v>206</v>
      </c>
      <c r="B6" s="92"/>
      <c r="C6" s="92"/>
      <c r="D6" s="92"/>
      <c r="E6" s="92"/>
      <c r="F6" s="92"/>
      <c r="G6" s="92"/>
      <c r="H6" s="92"/>
      <c r="I6" s="92"/>
      <c r="J6" s="92"/>
      <c r="K6" s="92"/>
    </row>
    <row r="8" spans="1:11" ht="14.25" customHeight="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408">
      <c r="A11" s="2">
        <v>1</v>
      </c>
      <c r="B11" s="46" t="s">
        <v>195</v>
      </c>
      <c r="C11" s="9"/>
      <c r="D11" s="9"/>
      <c r="E11" s="8" t="s">
        <v>13</v>
      </c>
      <c r="F11" s="12">
        <v>800</v>
      </c>
      <c r="G11" s="3"/>
      <c r="H11" s="3">
        <f>ROUND(F11*G11,2)</f>
        <v>0</v>
      </c>
      <c r="I11" s="2">
        <v>8</v>
      </c>
      <c r="J11" s="3">
        <f>+H11*I11%</f>
        <v>0</v>
      </c>
      <c r="K11" s="4">
        <f>ROUND(H11+J11,2)</f>
        <v>0</v>
      </c>
    </row>
    <row r="12" spans="1:11">
      <c r="E12" s="91" t="s">
        <v>9</v>
      </c>
      <c r="F12" s="98"/>
      <c r="G12" s="102"/>
      <c r="H12" s="47">
        <f>SUM(H11)</f>
        <v>0</v>
      </c>
      <c r="I12" s="48"/>
      <c r="J12" s="48"/>
      <c r="K12" s="49">
        <f>SUM(K11)</f>
        <v>0</v>
      </c>
    </row>
  </sheetData>
  <mergeCells count="16">
    <mergeCell ref="A1:K1"/>
    <mergeCell ref="A2:K2"/>
    <mergeCell ref="A3:K3"/>
    <mergeCell ref="A5:K5"/>
    <mergeCell ref="E12:G12"/>
    <mergeCell ref="A6:K6"/>
    <mergeCell ref="G8:G9"/>
    <mergeCell ref="H8:H9"/>
    <mergeCell ref="I8:J8"/>
    <mergeCell ref="K8:K9"/>
    <mergeCell ref="A8:A9"/>
    <mergeCell ref="B8:B9"/>
    <mergeCell ref="C8:C9"/>
    <mergeCell ref="D8:D9"/>
    <mergeCell ref="E8:E9"/>
    <mergeCell ref="F8:F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usz47">
    <pageSetUpPr fitToPage="1"/>
  </sheetPr>
  <dimension ref="A1:M21"/>
  <sheetViews>
    <sheetView workbookViewId="0">
      <selection activeCell="G11" sqref="G11: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3" s="50" customFormat="1" ht="15" customHeight="1">
      <c r="A1" s="94" t="s">
        <v>250</v>
      </c>
      <c r="B1" s="94"/>
      <c r="C1" s="94"/>
      <c r="D1" s="94"/>
      <c r="E1" s="94"/>
      <c r="F1" s="94"/>
      <c r="G1" s="94"/>
      <c r="H1" s="94"/>
      <c r="I1" s="94"/>
      <c r="J1" s="94"/>
      <c r="K1" s="94"/>
    </row>
    <row r="2" spans="1:13" s="1" customFormat="1" ht="12.75">
      <c r="A2" s="95" t="s">
        <v>160</v>
      </c>
      <c r="B2" s="96"/>
      <c r="C2" s="96"/>
      <c r="D2" s="96"/>
      <c r="E2" s="96"/>
      <c r="F2" s="96"/>
      <c r="G2" s="96"/>
      <c r="H2" s="96"/>
      <c r="I2" s="96"/>
      <c r="J2" s="96"/>
      <c r="K2" s="96"/>
    </row>
    <row r="3" spans="1:13" s="1" customFormat="1" ht="28.5" customHeight="1">
      <c r="A3" s="86" t="s">
        <v>161</v>
      </c>
      <c r="B3" s="86"/>
      <c r="C3" s="86"/>
      <c r="D3" s="86"/>
      <c r="E3" s="86"/>
      <c r="F3" s="86"/>
      <c r="G3" s="86"/>
      <c r="H3" s="86"/>
      <c r="I3" s="86"/>
      <c r="J3" s="86"/>
      <c r="K3" s="86"/>
    </row>
    <row r="4" spans="1:13" s="1" customFormat="1" ht="12.75">
      <c r="A4" s="5"/>
      <c r="B4" s="5"/>
      <c r="C4" s="5"/>
      <c r="D4" s="5"/>
      <c r="E4" s="5"/>
      <c r="F4" s="5"/>
      <c r="G4" s="5"/>
      <c r="H4" s="5"/>
      <c r="I4" s="5"/>
      <c r="J4" s="5"/>
      <c r="K4" s="5"/>
    </row>
    <row r="5" spans="1:13" s="1" customFormat="1" ht="12.75">
      <c r="A5" s="91" t="s">
        <v>162</v>
      </c>
      <c r="B5" s="97"/>
      <c r="C5" s="97"/>
      <c r="D5" s="97"/>
      <c r="E5" s="97"/>
      <c r="F5" s="97"/>
      <c r="G5" s="97"/>
      <c r="H5" s="97"/>
      <c r="I5" s="97"/>
      <c r="J5" s="97"/>
      <c r="K5" s="97"/>
    </row>
    <row r="6" spans="1:13" s="62" customFormat="1" ht="12.75">
      <c r="A6" s="98" t="s">
        <v>207</v>
      </c>
      <c r="B6" s="92"/>
      <c r="C6" s="92"/>
      <c r="D6" s="92"/>
      <c r="E6" s="92"/>
      <c r="F6" s="92"/>
      <c r="G6" s="92"/>
      <c r="H6" s="92"/>
      <c r="I6" s="92"/>
      <c r="J6" s="92"/>
      <c r="K6" s="92"/>
    </row>
    <row r="7" spans="1:13">
      <c r="A7" s="1"/>
      <c r="B7" s="1"/>
      <c r="C7" s="1"/>
      <c r="D7" s="1"/>
      <c r="E7" s="1"/>
      <c r="F7" s="1"/>
      <c r="G7" s="1"/>
      <c r="H7" s="1"/>
      <c r="I7" s="1"/>
      <c r="J7" s="1"/>
      <c r="K7" s="1"/>
    </row>
    <row r="8" spans="1:13">
      <c r="A8" s="87" t="s">
        <v>0</v>
      </c>
      <c r="B8" s="87" t="s">
        <v>1</v>
      </c>
      <c r="C8" s="89" t="s">
        <v>15</v>
      </c>
      <c r="D8" s="89" t="s">
        <v>14</v>
      </c>
      <c r="E8" s="87" t="s">
        <v>2</v>
      </c>
      <c r="F8" s="87" t="s">
        <v>3</v>
      </c>
      <c r="G8" s="89" t="s">
        <v>4</v>
      </c>
      <c r="H8" s="89" t="s">
        <v>5</v>
      </c>
      <c r="I8" s="89" t="s">
        <v>6</v>
      </c>
      <c r="J8" s="90"/>
      <c r="K8" s="89" t="s">
        <v>8</v>
      </c>
    </row>
    <row r="9" spans="1:13" ht="25.5">
      <c r="A9" s="88"/>
      <c r="B9" s="88"/>
      <c r="C9" s="88"/>
      <c r="D9" s="89"/>
      <c r="E9" s="88"/>
      <c r="F9" s="88"/>
      <c r="G9" s="88"/>
      <c r="H9" s="88"/>
      <c r="I9" s="10" t="s">
        <v>10</v>
      </c>
      <c r="J9" s="10" t="s">
        <v>7</v>
      </c>
      <c r="K9" s="89"/>
    </row>
    <row r="10" spans="1:13">
      <c r="A10" s="6">
        <v>1</v>
      </c>
      <c r="B10" s="7">
        <v>2</v>
      </c>
      <c r="C10" s="7">
        <v>3</v>
      </c>
      <c r="D10" s="7">
        <v>4</v>
      </c>
      <c r="E10" s="7">
        <v>5</v>
      </c>
      <c r="F10" s="7">
        <v>6</v>
      </c>
      <c r="G10" s="7">
        <v>7</v>
      </c>
      <c r="H10" s="7">
        <v>8</v>
      </c>
      <c r="I10" s="7">
        <v>9</v>
      </c>
      <c r="J10" s="7">
        <v>10</v>
      </c>
      <c r="K10" s="7">
        <v>11</v>
      </c>
      <c r="M10" t="s">
        <v>227</v>
      </c>
    </row>
    <row r="11" spans="1:13" ht="38.25">
      <c r="A11" s="2">
        <v>1</v>
      </c>
      <c r="B11" s="11" t="s">
        <v>121</v>
      </c>
      <c r="C11" s="9"/>
      <c r="D11" s="9"/>
      <c r="E11" s="8" t="s">
        <v>11</v>
      </c>
      <c r="F11" s="12">
        <v>150</v>
      </c>
      <c r="G11" s="3"/>
      <c r="H11" s="3">
        <f t="shared" ref="H11:H12" si="0">ROUND(F11*G11,2)</f>
        <v>0</v>
      </c>
      <c r="I11" s="2">
        <v>8</v>
      </c>
      <c r="J11" s="3">
        <f>+H11*I11%</f>
        <v>0</v>
      </c>
      <c r="K11" s="4">
        <f>ROUND(H11+J11,2)</f>
        <v>0</v>
      </c>
    </row>
    <row r="12" spans="1:13" ht="38.25">
      <c r="A12" s="2">
        <v>3</v>
      </c>
      <c r="B12" s="11" t="s">
        <v>120</v>
      </c>
      <c r="C12" s="9"/>
      <c r="D12" s="9"/>
      <c r="E12" s="8" t="s">
        <v>11</v>
      </c>
      <c r="F12" s="12">
        <v>300</v>
      </c>
      <c r="G12" s="3"/>
      <c r="H12" s="3">
        <f t="shared" si="0"/>
        <v>0</v>
      </c>
      <c r="I12" s="2">
        <v>8</v>
      </c>
      <c r="J12" s="3">
        <f t="shared" ref="J12" si="1">+H12*I12%</f>
        <v>0</v>
      </c>
      <c r="K12" s="4">
        <f t="shared" ref="K12" si="2">ROUND(H12+J12,2)</f>
        <v>0</v>
      </c>
    </row>
    <row r="13" spans="1:13" ht="15" thickBot="1">
      <c r="A13" s="1"/>
      <c r="B13" s="1"/>
      <c r="C13" s="1"/>
      <c r="D13" s="1"/>
      <c r="E13" s="91" t="s">
        <v>9</v>
      </c>
      <c r="F13" s="92"/>
      <c r="G13" s="93"/>
      <c r="H13" s="35">
        <f>SUM(H11:H12)</f>
        <v>0</v>
      </c>
      <c r="I13" s="36"/>
      <c r="J13" s="36"/>
      <c r="K13" s="35">
        <f>SUM(K11:K12)</f>
        <v>0</v>
      </c>
    </row>
    <row r="14" spans="1:13">
      <c r="A14" s="1"/>
      <c r="B14" s="24"/>
      <c r="C14" s="1"/>
      <c r="D14" s="1"/>
      <c r="E14" s="1"/>
      <c r="F14" s="1"/>
      <c r="G14" s="1"/>
      <c r="H14" s="1"/>
      <c r="I14" s="1"/>
      <c r="J14" s="1"/>
      <c r="K14" s="1"/>
    </row>
    <row r="15" spans="1:13">
      <c r="A15" s="1"/>
      <c r="B15" s="26"/>
      <c r="C15" s="1"/>
      <c r="D15" s="1"/>
      <c r="E15" s="1"/>
      <c r="F15" s="1"/>
      <c r="G15" s="1"/>
      <c r="H15" s="1"/>
      <c r="I15" s="1"/>
      <c r="J15" s="1"/>
      <c r="K15" s="1"/>
    </row>
    <row r="16" spans="1:13">
      <c r="A16" s="1"/>
      <c r="B16" s="1"/>
      <c r="C16" s="1"/>
      <c r="D16" s="1"/>
      <c r="E16" s="1"/>
      <c r="F16" s="1"/>
      <c r="G16" s="1"/>
      <c r="H16" s="86"/>
      <c r="I16" s="86"/>
      <c r="J16" s="86"/>
      <c r="K16" s="5"/>
    </row>
    <row r="21" ht="30"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usz48">
    <pageSetUpPr fitToPage="1"/>
  </sheetPr>
  <dimension ref="A1:N21"/>
  <sheetViews>
    <sheetView workbookViewId="0">
      <selection activeCell="G11" sqref="G11: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4" s="50" customFormat="1" ht="15" customHeight="1">
      <c r="A1" s="94" t="s">
        <v>250</v>
      </c>
      <c r="B1" s="94"/>
      <c r="C1" s="94"/>
      <c r="D1" s="94"/>
      <c r="E1" s="94"/>
      <c r="F1" s="94"/>
      <c r="G1" s="94"/>
      <c r="H1" s="94"/>
      <c r="I1" s="94"/>
      <c r="J1" s="94"/>
      <c r="K1" s="94"/>
    </row>
    <row r="2" spans="1:14" s="1" customFormat="1" ht="12.75">
      <c r="A2" s="95" t="s">
        <v>160</v>
      </c>
      <c r="B2" s="96"/>
      <c r="C2" s="96"/>
      <c r="D2" s="96"/>
      <c r="E2" s="96"/>
      <c r="F2" s="96"/>
      <c r="G2" s="96"/>
      <c r="H2" s="96"/>
      <c r="I2" s="96"/>
      <c r="J2" s="96"/>
      <c r="K2" s="96"/>
    </row>
    <row r="3" spans="1:14" s="1" customFormat="1" ht="28.5" customHeight="1">
      <c r="A3" s="86" t="s">
        <v>161</v>
      </c>
      <c r="B3" s="86"/>
      <c r="C3" s="86"/>
      <c r="D3" s="86"/>
      <c r="E3" s="86"/>
      <c r="F3" s="86"/>
      <c r="G3" s="86"/>
      <c r="H3" s="86"/>
      <c r="I3" s="86"/>
      <c r="J3" s="86"/>
      <c r="K3" s="86"/>
    </row>
    <row r="4" spans="1:14" s="1" customFormat="1" ht="12.75">
      <c r="A4" s="5"/>
      <c r="B4" s="5"/>
      <c r="C4" s="5"/>
      <c r="D4" s="5"/>
      <c r="E4" s="5"/>
      <c r="F4" s="5"/>
      <c r="G4" s="5"/>
      <c r="H4" s="5"/>
      <c r="I4" s="5"/>
      <c r="J4" s="5"/>
      <c r="K4" s="5"/>
    </row>
    <row r="5" spans="1:14" s="1" customFormat="1" ht="12.75">
      <c r="A5" s="91" t="s">
        <v>162</v>
      </c>
      <c r="B5" s="97"/>
      <c r="C5" s="97"/>
      <c r="D5" s="97"/>
      <c r="E5" s="97"/>
      <c r="F5" s="97"/>
      <c r="G5" s="97"/>
      <c r="H5" s="97"/>
      <c r="I5" s="97"/>
      <c r="J5" s="97"/>
      <c r="K5" s="97"/>
    </row>
    <row r="6" spans="1:14" s="62" customFormat="1" ht="12.75">
      <c r="A6" s="98" t="s">
        <v>56</v>
      </c>
      <c r="B6" s="92"/>
      <c r="C6" s="92"/>
      <c r="D6" s="92"/>
      <c r="E6" s="92"/>
      <c r="F6" s="92"/>
      <c r="G6" s="92"/>
      <c r="H6" s="92"/>
      <c r="I6" s="92"/>
      <c r="J6" s="92"/>
      <c r="K6" s="92"/>
    </row>
    <row r="7" spans="1:14">
      <c r="A7" s="1"/>
      <c r="B7" s="1"/>
      <c r="C7" s="1"/>
      <c r="D7" s="1"/>
      <c r="E7" s="1"/>
      <c r="F7" s="1"/>
      <c r="G7" s="1"/>
      <c r="H7" s="1"/>
      <c r="I7" s="1"/>
      <c r="J7" s="1"/>
      <c r="K7" s="1"/>
    </row>
    <row r="8" spans="1:14">
      <c r="A8" s="87" t="s">
        <v>0</v>
      </c>
      <c r="B8" s="87" t="s">
        <v>1</v>
      </c>
      <c r="C8" s="89" t="s">
        <v>15</v>
      </c>
      <c r="D8" s="89" t="s">
        <v>14</v>
      </c>
      <c r="E8" s="87" t="s">
        <v>2</v>
      </c>
      <c r="F8" s="87" t="s">
        <v>3</v>
      </c>
      <c r="G8" s="89" t="s">
        <v>4</v>
      </c>
      <c r="H8" s="89" t="s">
        <v>5</v>
      </c>
      <c r="I8" s="89" t="s">
        <v>6</v>
      </c>
      <c r="J8" s="90"/>
      <c r="K8" s="89" t="s">
        <v>8</v>
      </c>
    </row>
    <row r="9" spans="1:14" ht="25.5">
      <c r="A9" s="88"/>
      <c r="B9" s="88"/>
      <c r="C9" s="88"/>
      <c r="D9" s="89"/>
      <c r="E9" s="88"/>
      <c r="F9" s="88"/>
      <c r="G9" s="88"/>
      <c r="H9" s="88"/>
      <c r="I9" s="10" t="s">
        <v>10</v>
      </c>
      <c r="J9" s="10" t="s">
        <v>7</v>
      </c>
      <c r="K9" s="89"/>
    </row>
    <row r="10" spans="1:14">
      <c r="A10" s="6">
        <v>1</v>
      </c>
      <c r="B10" s="7">
        <v>2</v>
      </c>
      <c r="C10" s="7">
        <v>3</v>
      </c>
      <c r="D10" s="7">
        <v>4</v>
      </c>
      <c r="E10" s="7">
        <v>5</v>
      </c>
      <c r="F10" s="7">
        <v>6</v>
      </c>
      <c r="G10" s="7">
        <v>7</v>
      </c>
      <c r="H10" s="7">
        <v>8</v>
      </c>
      <c r="I10" s="7">
        <v>9</v>
      </c>
      <c r="J10" s="7">
        <v>10</v>
      </c>
      <c r="K10" s="7">
        <v>11</v>
      </c>
      <c r="N10" s="40"/>
    </row>
    <row r="11" spans="1:14" ht="161.25" customHeight="1">
      <c r="A11" s="2">
        <v>1</v>
      </c>
      <c r="B11" s="11" t="s">
        <v>188</v>
      </c>
      <c r="C11" s="9"/>
      <c r="D11" s="9"/>
      <c r="E11" s="8" t="s">
        <v>11</v>
      </c>
      <c r="F11" s="12">
        <v>4</v>
      </c>
      <c r="G11" s="3"/>
      <c r="H11" s="3">
        <f t="shared" ref="H11:H12" si="0">ROUND(F11*G11,2)</f>
        <v>0</v>
      </c>
      <c r="I11" s="2">
        <v>8</v>
      </c>
      <c r="J11" s="3">
        <f>+H11*I11%</f>
        <v>0</v>
      </c>
      <c r="K11" s="4">
        <f>ROUND(H11+J11,2)</f>
        <v>0</v>
      </c>
    </row>
    <row r="12" spans="1:14" ht="139.5" customHeight="1">
      <c r="A12" s="2">
        <v>2</v>
      </c>
      <c r="B12" s="11" t="s">
        <v>159</v>
      </c>
      <c r="C12" s="9"/>
      <c r="D12" s="9"/>
      <c r="E12" s="8" t="s">
        <v>11</v>
      </c>
      <c r="F12" s="12">
        <v>1000</v>
      </c>
      <c r="G12" s="3"/>
      <c r="H12" s="3">
        <f t="shared" si="0"/>
        <v>0</v>
      </c>
      <c r="I12" s="2">
        <v>8</v>
      </c>
      <c r="J12" s="3">
        <f t="shared" ref="J12" si="1">+H12*I12%</f>
        <v>0</v>
      </c>
      <c r="K12" s="4">
        <f t="shared" ref="K12" si="2">ROUND(H12+J12,2)</f>
        <v>0</v>
      </c>
    </row>
    <row r="13" spans="1:14" ht="15" thickBot="1">
      <c r="A13" s="1"/>
      <c r="B13" s="1"/>
      <c r="C13" s="1"/>
      <c r="D13" s="1"/>
      <c r="E13" s="91" t="s">
        <v>9</v>
      </c>
      <c r="F13" s="92"/>
      <c r="G13" s="93"/>
      <c r="H13" s="35">
        <f>SUM(H11:H12)</f>
        <v>0</v>
      </c>
      <c r="I13" s="36"/>
      <c r="J13" s="36"/>
      <c r="K13" s="35">
        <f>SUM(K11:K12)</f>
        <v>0</v>
      </c>
    </row>
    <row r="14" spans="1:14">
      <c r="A14" s="1"/>
      <c r="B14" s="24"/>
      <c r="C14" s="1"/>
      <c r="D14" s="1"/>
      <c r="E14" s="1"/>
      <c r="F14" s="1"/>
      <c r="G14" s="1"/>
      <c r="H14" s="1"/>
      <c r="I14" s="1"/>
      <c r="J14" s="1"/>
      <c r="K14" s="1"/>
    </row>
    <row r="15" spans="1:14">
      <c r="A15" s="1"/>
      <c r="B15" s="26"/>
      <c r="C15" s="1"/>
      <c r="D15" s="1"/>
      <c r="E15" s="1"/>
      <c r="F15" s="1"/>
      <c r="G15" s="1"/>
      <c r="H15" s="1"/>
      <c r="I15" s="1"/>
      <c r="J15" s="1"/>
      <c r="K15" s="1"/>
    </row>
    <row r="16" spans="1:14">
      <c r="A16" s="1"/>
      <c r="B16" s="1"/>
      <c r="C16" s="1"/>
      <c r="D16" s="1"/>
      <c r="E16" s="1"/>
      <c r="F16" s="1"/>
      <c r="G16" s="1"/>
      <c r="H16" s="86"/>
      <c r="I16" s="86"/>
      <c r="J16" s="86"/>
      <c r="K16" s="5"/>
    </row>
    <row r="21" ht="32.2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usz50">
    <pageSetUpPr fitToPage="1"/>
  </sheetPr>
  <dimension ref="A1:K22"/>
  <sheetViews>
    <sheetView workbookViewId="0">
      <selection activeCell="G11" sqref="G11: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57</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144.75" customHeight="1">
      <c r="A11" s="2">
        <v>1</v>
      </c>
      <c r="B11" s="11" t="s">
        <v>122</v>
      </c>
      <c r="C11" s="9"/>
      <c r="D11" s="9"/>
      <c r="E11" s="8" t="s">
        <v>11</v>
      </c>
      <c r="F11" s="12">
        <v>3</v>
      </c>
      <c r="G11" s="3"/>
      <c r="H11" s="3">
        <f t="shared" ref="H11:H13" si="0">ROUND(F11*G11,2)</f>
        <v>0</v>
      </c>
      <c r="I11" s="2">
        <v>8</v>
      </c>
      <c r="J11" s="3">
        <f>+H11*I11%</f>
        <v>0</v>
      </c>
      <c r="K11" s="4">
        <f>ROUND(H11+J11,2)</f>
        <v>0</v>
      </c>
    </row>
    <row r="12" spans="1:11" ht="98.25" customHeight="1">
      <c r="A12" s="2">
        <v>2</v>
      </c>
      <c r="B12" s="11" t="s">
        <v>123</v>
      </c>
      <c r="C12" s="9"/>
      <c r="D12" s="9"/>
      <c r="E12" s="8" t="s">
        <v>11</v>
      </c>
      <c r="F12" s="12">
        <v>1000</v>
      </c>
      <c r="G12" s="3"/>
      <c r="H12" s="3">
        <f t="shared" si="0"/>
        <v>0</v>
      </c>
      <c r="I12" s="2">
        <v>8</v>
      </c>
      <c r="J12" s="3">
        <f t="shared" ref="J12:J13" si="1">+H12*I12%</f>
        <v>0</v>
      </c>
      <c r="K12" s="4">
        <f t="shared" ref="K12:K13" si="2">ROUND(H12+J12,2)</f>
        <v>0</v>
      </c>
    </row>
    <row r="13" spans="1:11" ht="89.25">
      <c r="A13" s="2">
        <v>3</v>
      </c>
      <c r="B13" s="11" t="s">
        <v>124</v>
      </c>
      <c r="C13" s="9"/>
      <c r="D13" s="9"/>
      <c r="E13" s="8" t="s">
        <v>11</v>
      </c>
      <c r="F13" s="12">
        <v>5</v>
      </c>
      <c r="G13" s="3"/>
      <c r="H13" s="3">
        <f t="shared" si="0"/>
        <v>0</v>
      </c>
      <c r="I13" s="2">
        <v>8</v>
      </c>
      <c r="J13" s="3">
        <f t="shared" si="1"/>
        <v>0</v>
      </c>
      <c r="K13" s="4">
        <f t="shared" si="2"/>
        <v>0</v>
      </c>
    </row>
    <row r="14" spans="1:11" ht="15" thickBot="1">
      <c r="A14" s="1"/>
      <c r="B14" s="1"/>
      <c r="C14" s="1"/>
      <c r="D14" s="1"/>
      <c r="E14" s="91" t="s">
        <v>9</v>
      </c>
      <c r="F14" s="92"/>
      <c r="G14" s="93"/>
      <c r="H14" s="35">
        <f>SUM(H11:H13)</f>
        <v>0</v>
      </c>
      <c r="I14" s="36"/>
      <c r="J14" s="36"/>
      <c r="K14" s="35">
        <f>SUM(K11:K13)</f>
        <v>0</v>
      </c>
    </row>
    <row r="15" spans="1:11">
      <c r="A15" s="1"/>
      <c r="B15" s="24"/>
      <c r="C15" s="1"/>
      <c r="D15" s="1"/>
      <c r="E15" s="1"/>
      <c r="F15" s="1"/>
      <c r="G15" s="1"/>
      <c r="H15" s="1"/>
      <c r="I15" s="1"/>
      <c r="J15" s="1"/>
      <c r="K15" s="1"/>
    </row>
    <row r="16" spans="1:11">
      <c r="A16" s="1"/>
      <c r="B16" s="26"/>
      <c r="C16" s="1"/>
      <c r="D16" s="1"/>
      <c r="E16" s="1"/>
      <c r="F16" s="1"/>
      <c r="G16" s="1"/>
      <c r="H16" s="1"/>
      <c r="I16" s="1"/>
      <c r="J16" s="1"/>
      <c r="K16" s="1"/>
    </row>
    <row r="17" spans="1:11">
      <c r="A17" s="1"/>
      <c r="B17" s="1"/>
      <c r="C17" s="1"/>
      <c r="D17" s="1"/>
      <c r="E17" s="1"/>
      <c r="F17" s="1"/>
      <c r="G17" s="1"/>
      <c r="H17" s="86"/>
      <c r="I17" s="86"/>
      <c r="J17" s="86"/>
      <c r="K17" s="5"/>
    </row>
    <row r="22" spans="1:11" ht="30.7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usz51">
    <pageSetUpPr fitToPage="1"/>
  </sheetPr>
  <dimension ref="A1:K15"/>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208</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133.5" customHeight="1">
      <c r="A11" s="2">
        <v>1</v>
      </c>
      <c r="B11" s="11" t="s">
        <v>125</v>
      </c>
      <c r="C11" s="9"/>
      <c r="D11" s="9"/>
      <c r="E11" s="8" t="s">
        <v>11</v>
      </c>
      <c r="F11" s="12">
        <v>100</v>
      </c>
      <c r="G11" s="3"/>
      <c r="H11" s="3">
        <f t="shared" ref="H11" si="0">ROUND(F11*G11,2)</f>
        <v>0</v>
      </c>
      <c r="I11" s="2">
        <v>8</v>
      </c>
      <c r="J11" s="3">
        <f>+H11*I11%</f>
        <v>0</v>
      </c>
      <c r="K11" s="4">
        <f>ROUND(H11+J11,2)</f>
        <v>0</v>
      </c>
    </row>
    <row r="12" spans="1:11" ht="15" thickBot="1">
      <c r="A12" s="1"/>
      <c r="B12" s="1"/>
      <c r="C12" s="1"/>
      <c r="D12" s="1"/>
      <c r="E12" s="91" t="s">
        <v>9</v>
      </c>
      <c r="F12" s="92"/>
      <c r="G12" s="93"/>
      <c r="H12" s="35">
        <f>SUM(H11:H11)</f>
        <v>0</v>
      </c>
      <c r="I12" s="36"/>
      <c r="J12" s="36"/>
      <c r="K12" s="35">
        <f>SUM(K11:K11)</f>
        <v>0</v>
      </c>
    </row>
    <row r="13" spans="1:11">
      <c r="A13" s="1"/>
      <c r="B13" s="24"/>
      <c r="C13" s="1"/>
      <c r="D13" s="1"/>
      <c r="E13" s="1"/>
      <c r="F13" s="1"/>
      <c r="G13" s="1"/>
      <c r="H13" s="1"/>
      <c r="I13" s="1"/>
      <c r="J13" s="1"/>
      <c r="K13" s="1"/>
    </row>
    <row r="14" spans="1:11">
      <c r="A14" s="1"/>
      <c r="B14" s="26"/>
      <c r="C14" s="1"/>
      <c r="D14" s="1"/>
      <c r="E14" s="1"/>
      <c r="F14" s="1"/>
      <c r="G14" s="1"/>
      <c r="H14" s="1"/>
      <c r="I14" s="1"/>
      <c r="J14" s="1"/>
      <c r="K14" s="1"/>
    </row>
    <row r="15" spans="1:11">
      <c r="A15" s="1"/>
      <c r="B15" s="1"/>
      <c r="C15" s="1"/>
      <c r="D15" s="1"/>
      <c r="E15" s="1"/>
      <c r="F15" s="1"/>
      <c r="G15" s="1"/>
      <c r="H15" s="86"/>
      <c r="I15" s="86"/>
      <c r="J15" s="86"/>
      <c r="K15" s="5"/>
    </row>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usz58">
    <pageSetUpPr fitToPage="1"/>
  </sheetPr>
  <dimension ref="A1:K22"/>
  <sheetViews>
    <sheetView zoomScaleNormal="100" workbookViewId="0">
      <selection activeCell="A2" sqref="A2:K2"/>
    </sheetView>
  </sheetViews>
  <sheetFormatPr defaultRowHeight="14.25"/>
  <cols>
    <col min="1" max="1" width="6.25" customWidth="1"/>
    <col min="2" max="2" width="52.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212</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288">
      <c r="A11" s="2">
        <v>1</v>
      </c>
      <c r="B11" s="27" t="s">
        <v>191</v>
      </c>
      <c r="C11" s="9"/>
      <c r="D11" s="9"/>
      <c r="E11" s="8" t="s">
        <v>11</v>
      </c>
      <c r="F11" s="12">
        <v>400</v>
      </c>
      <c r="G11" s="3"/>
      <c r="H11" s="3">
        <f t="shared" ref="H11:H12" si="0">ROUND(F11*G11,2)</f>
        <v>0</v>
      </c>
      <c r="I11" s="2">
        <v>8</v>
      </c>
      <c r="J11" s="3">
        <f>+H11*I11%</f>
        <v>0</v>
      </c>
      <c r="K11" s="4">
        <f>ROUND(H11+J11,2)</f>
        <v>0</v>
      </c>
    </row>
    <row r="12" spans="1:11" ht="153">
      <c r="A12" s="2">
        <v>2</v>
      </c>
      <c r="B12" s="11" t="s">
        <v>192</v>
      </c>
      <c r="C12" s="9"/>
      <c r="D12" s="9"/>
      <c r="E12" s="8" t="s">
        <v>11</v>
      </c>
      <c r="F12" s="12">
        <v>15</v>
      </c>
      <c r="G12" s="3"/>
      <c r="H12" s="3">
        <f t="shared" si="0"/>
        <v>0</v>
      </c>
      <c r="I12" s="2">
        <v>8</v>
      </c>
      <c r="J12" s="3">
        <f t="shared" ref="J12" si="1">+H12*I12%</f>
        <v>0</v>
      </c>
      <c r="K12" s="4">
        <f t="shared" ref="K12" si="2">ROUND(H12+J12,2)</f>
        <v>0</v>
      </c>
    </row>
    <row r="13" spans="1:11" ht="395.25">
      <c r="A13" s="2">
        <v>3</v>
      </c>
      <c r="B13" s="61" t="s">
        <v>193</v>
      </c>
      <c r="C13" s="9"/>
      <c r="D13" s="9"/>
      <c r="E13" s="55" t="s">
        <v>11</v>
      </c>
      <c r="F13" s="56">
        <v>50</v>
      </c>
      <c r="G13" s="57"/>
      <c r="H13" s="57">
        <f>ROUND(F13*G13,2)</f>
        <v>0</v>
      </c>
      <c r="I13" s="58">
        <v>8</v>
      </c>
      <c r="J13" s="57">
        <f>H13*I13%</f>
        <v>0</v>
      </c>
      <c r="K13" s="59">
        <f>ROUND(H13+J13,2)</f>
        <v>0</v>
      </c>
    </row>
    <row r="14" spans="1:11" ht="15" thickBot="1">
      <c r="A14" s="1"/>
      <c r="B14" s="1"/>
      <c r="C14" s="1"/>
      <c r="D14" s="1"/>
      <c r="E14" s="91" t="s">
        <v>9</v>
      </c>
      <c r="F14" s="92"/>
      <c r="G14" s="93"/>
      <c r="H14" s="35">
        <f>SUM(H11:H12)</f>
        <v>0</v>
      </c>
      <c r="I14" s="36"/>
      <c r="J14" s="36"/>
      <c r="K14" s="35">
        <f>SUM(K11:K12)</f>
        <v>0</v>
      </c>
    </row>
    <row r="15" spans="1:11">
      <c r="A15" s="1"/>
      <c r="B15" s="24"/>
      <c r="C15" s="1"/>
      <c r="D15" s="1"/>
      <c r="E15" s="1"/>
      <c r="F15" s="1"/>
      <c r="G15" s="1"/>
      <c r="H15" s="1"/>
      <c r="I15" s="1"/>
      <c r="J15" s="1"/>
      <c r="K15" s="1"/>
    </row>
    <row r="16" spans="1:11">
      <c r="A16" s="1"/>
      <c r="B16" s="26"/>
      <c r="C16" s="1"/>
      <c r="D16" s="1"/>
      <c r="E16" s="1"/>
      <c r="F16" s="1"/>
      <c r="G16" s="1"/>
      <c r="H16" s="1"/>
      <c r="I16" s="1"/>
      <c r="J16" s="1"/>
      <c r="K16" s="1"/>
    </row>
    <row r="17" spans="1:11">
      <c r="A17" s="1"/>
      <c r="B17" s="1"/>
      <c r="C17" s="1"/>
      <c r="D17" s="1"/>
      <c r="E17" s="1"/>
      <c r="F17" s="1"/>
      <c r="G17" s="1"/>
      <c r="H17" s="86"/>
      <c r="I17" s="86"/>
      <c r="J17" s="86"/>
      <c r="K17" s="5"/>
    </row>
    <row r="22" spans="1:11" ht="31.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82" fitToHeight="0" orientation="landscape" r:id="rId1"/>
  <rowBreaks count="1" manualBreakCount="1">
    <brk id="1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usz59">
    <pageSetUpPr fitToPage="1"/>
  </sheetPr>
  <dimension ref="A1:K22"/>
  <sheetViews>
    <sheetView workbookViewId="0">
      <selection activeCell="G11" sqref="G11: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customWidth="1"/>
    <col min="11" max="11" width="10.125"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213</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105" customHeight="1">
      <c r="A11" s="2">
        <v>1</v>
      </c>
      <c r="B11" s="11" t="s">
        <v>127</v>
      </c>
      <c r="C11" s="9"/>
      <c r="D11" s="9"/>
      <c r="E11" s="8" t="s">
        <v>11</v>
      </c>
      <c r="F11" s="12">
        <v>3000</v>
      </c>
      <c r="G11" s="3"/>
      <c r="H11" s="3">
        <f t="shared" ref="H11:H13" si="0">ROUND(F11*G11,2)</f>
        <v>0</v>
      </c>
      <c r="I11" s="2">
        <v>8</v>
      </c>
      <c r="J11" s="3">
        <f>+H11*I11%</f>
        <v>0</v>
      </c>
      <c r="K11" s="4">
        <f>ROUND(H11+J11,2)</f>
        <v>0</v>
      </c>
    </row>
    <row r="12" spans="1:11" ht="87" customHeight="1">
      <c r="A12" s="2">
        <v>2</v>
      </c>
      <c r="B12" s="11" t="s">
        <v>129</v>
      </c>
      <c r="C12" s="9"/>
      <c r="D12" s="9"/>
      <c r="E12" s="8" t="s">
        <v>11</v>
      </c>
      <c r="F12" s="12">
        <v>6000</v>
      </c>
      <c r="G12" s="3"/>
      <c r="H12" s="3">
        <f t="shared" si="0"/>
        <v>0</v>
      </c>
      <c r="I12" s="2">
        <v>8</v>
      </c>
      <c r="J12" s="3">
        <f t="shared" ref="J12:J13" si="1">+H12*I12%</f>
        <v>0</v>
      </c>
      <c r="K12" s="4">
        <f t="shared" ref="K12:K13" si="2">ROUND(H12+J12,2)</f>
        <v>0</v>
      </c>
    </row>
    <row r="13" spans="1:11" ht="165.75">
      <c r="A13" s="2">
        <v>3</v>
      </c>
      <c r="B13" s="11" t="s">
        <v>128</v>
      </c>
      <c r="C13" s="9"/>
      <c r="D13" s="9"/>
      <c r="E13" s="8" t="s">
        <v>11</v>
      </c>
      <c r="F13" s="12">
        <v>4000</v>
      </c>
      <c r="G13" s="3"/>
      <c r="H13" s="3">
        <f t="shared" si="0"/>
        <v>0</v>
      </c>
      <c r="I13" s="2">
        <v>8</v>
      </c>
      <c r="J13" s="3">
        <f t="shared" si="1"/>
        <v>0</v>
      </c>
      <c r="K13" s="4">
        <f t="shared" si="2"/>
        <v>0</v>
      </c>
    </row>
    <row r="14" spans="1:11" ht="15" thickBot="1">
      <c r="A14" s="1"/>
      <c r="B14" s="1"/>
      <c r="C14" s="1"/>
      <c r="D14" s="1"/>
      <c r="E14" s="91" t="s">
        <v>9</v>
      </c>
      <c r="F14" s="92"/>
      <c r="G14" s="93"/>
      <c r="H14" s="35">
        <f>SUM(H11:H13)</f>
        <v>0</v>
      </c>
      <c r="I14" s="36"/>
      <c r="J14" s="36"/>
      <c r="K14" s="35">
        <f>SUM(K11:K13)</f>
        <v>0</v>
      </c>
    </row>
    <row r="15" spans="1:11">
      <c r="A15" s="1"/>
      <c r="B15" s="24"/>
      <c r="C15" s="1"/>
      <c r="D15" s="1"/>
      <c r="E15" s="1"/>
      <c r="F15" s="1"/>
      <c r="G15" s="1"/>
      <c r="H15" s="1"/>
      <c r="I15" s="1"/>
      <c r="J15" s="1"/>
      <c r="K15" s="1"/>
    </row>
    <row r="16" spans="1:11">
      <c r="A16" s="1"/>
      <c r="B16" s="26"/>
      <c r="C16" s="1"/>
      <c r="D16" s="1"/>
      <c r="E16" s="1"/>
      <c r="F16" s="1"/>
      <c r="G16" s="1"/>
      <c r="H16" s="1"/>
      <c r="I16" s="1"/>
      <c r="J16" s="1"/>
      <c r="K16" s="1"/>
    </row>
    <row r="17" spans="1:11">
      <c r="A17" s="1"/>
      <c r="B17" s="1"/>
      <c r="C17" s="1"/>
      <c r="D17" s="1"/>
      <c r="E17" s="1"/>
      <c r="F17" s="1"/>
      <c r="G17" s="1"/>
      <c r="H17" s="86"/>
      <c r="I17" s="86"/>
      <c r="J17" s="86"/>
      <c r="K17" s="5"/>
    </row>
    <row r="21" spans="1:11">
      <c r="K21" t="s">
        <v>189</v>
      </c>
    </row>
    <row r="22" spans="1:11" ht="34.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B3237-3B01-4F5E-8ABC-3F62E9E230E0}">
  <dimension ref="A1:K15"/>
  <sheetViews>
    <sheetView workbookViewId="0">
      <selection activeCell="G11" sqref="G11: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c r="A2" s="95" t="s">
        <v>160</v>
      </c>
      <c r="B2" s="96"/>
      <c r="C2" s="96"/>
      <c r="D2" s="96"/>
      <c r="E2" s="96"/>
      <c r="F2" s="96"/>
      <c r="G2" s="96"/>
      <c r="H2" s="96"/>
      <c r="I2" s="96"/>
      <c r="J2" s="96"/>
      <c r="K2" s="96"/>
    </row>
    <row r="3" spans="1:11" ht="27.75" customHeight="1">
      <c r="A3" s="86" t="s">
        <v>161</v>
      </c>
      <c r="B3" s="86"/>
      <c r="C3" s="86"/>
      <c r="D3" s="86"/>
      <c r="E3" s="86"/>
      <c r="F3" s="86"/>
      <c r="G3" s="86"/>
      <c r="H3" s="86"/>
      <c r="I3" s="86"/>
      <c r="J3" s="86"/>
      <c r="K3" s="86"/>
    </row>
    <row r="4" spans="1:11">
      <c r="A4" s="5"/>
      <c r="B4" s="5"/>
      <c r="C4" s="5"/>
      <c r="D4" s="5"/>
      <c r="E4" s="5"/>
      <c r="F4" s="5"/>
      <c r="G4" s="5"/>
      <c r="H4" s="5"/>
      <c r="I4" s="5"/>
      <c r="J4" s="5"/>
      <c r="K4" s="5"/>
    </row>
    <row r="5" spans="1:11">
      <c r="A5" s="91" t="s">
        <v>162</v>
      </c>
      <c r="B5" s="97"/>
      <c r="C5" s="97"/>
      <c r="D5" s="97"/>
      <c r="E5" s="97"/>
      <c r="F5" s="97"/>
      <c r="G5" s="97"/>
      <c r="H5" s="97"/>
      <c r="I5" s="97"/>
      <c r="J5" s="97"/>
      <c r="K5" s="97"/>
    </row>
    <row r="6" spans="1:11">
      <c r="A6" s="98" t="s">
        <v>214</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63.75">
      <c r="A11" s="2">
        <v>1</v>
      </c>
      <c r="B11" s="11" t="s">
        <v>209</v>
      </c>
      <c r="C11" s="9"/>
      <c r="D11" s="9"/>
      <c r="E11" s="8" t="s">
        <v>11</v>
      </c>
      <c r="F11" s="12">
        <v>2500</v>
      </c>
      <c r="G11" s="3"/>
      <c r="H11" s="3">
        <f t="shared" ref="H11:H13" si="0">ROUND(F11*G11,2)</f>
        <v>0</v>
      </c>
      <c r="I11" s="2">
        <v>8</v>
      </c>
      <c r="J11" s="3">
        <f>+H11*I11%</f>
        <v>0</v>
      </c>
      <c r="K11" s="4">
        <f>ROUND(H11+J11,2)</f>
        <v>0</v>
      </c>
    </row>
    <row r="12" spans="1:11" ht="63.75">
      <c r="A12" s="2">
        <v>2</v>
      </c>
      <c r="B12" s="11" t="s">
        <v>210</v>
      </c>
      <c r="C12" s="9"/>
      <c r="D12" s="9"/>
      <c r="E12" s="8" t="s">
        <v>11</v>
      </c>
      <c r="F12" s="12">
        <v>160</v>
      </c>
      <c r="G12" s="3"/>
      <c r="H12" s="3">
        <f t="shared" si="0"/>
        <v>0</v>
      </c>
      <c r="I12" s="2">
        <v>8</v>
      </c>
      <c r="J12" s="3">
        <f t="shared" ref="J12:J13" si="1">+H12*I12%</f>
        <v>0</v>
      </c>
      <c r="K12" s="4">
        <f t="shared" ref="K12:K13" si="2">ROUND(H12+J12,2)</f>
        <v>0</v>
      </c>
    </row>
    <row r="13" spans="1:11" ht="51">
      <c r="A13" s="2">
        <v>3</v>
      </c>
      <c r="B13" s="11" t="s">
        <v>211</v>
      </c>
      <c r="C13" s="9"/>
      <c r="D13" s="9"/>
      <c r="E13" s="8" t="s">
        <v>11</v>
      </c>
      <c r="F13" s="12">
        <v>1</v>
      </c>
      <c r="G13" s="3"/>
      <c r="H13" s="3">
        <f t="shared" si="0"/>
        <v>0</v>
      </c>
      <c r="I13" s="2">
        <v>8</v>
      </c>
      <c r="J13" s="3">
        <f t="shared" si="1"/>
        <v>0</v>
      </c>
      <c r="K13" s="4">
        <f t="shared" si="2"/>
        <v>0</v>
      </c>
    </row>
    <row r="14" spans="1:11" ht="15" thickBot="1">
      <c r="A14" s="1"/>
      <c r="B14" s="1"/>
      <c r="C14" s="1"/>
      <c r="D14" s="1"/>
      <c r="E14" s="91" t="s">
        <v>9</v>
      </c>
      <c r="F14" s="92"/>
      <c r="G14" s="93"/>
      <c r="H14" s="35">
        <f>SUM(H11:H13)</f>
        <v>0</v>
      </c>
      <c r="I14" s="36"/>
      <c r="J14" s="36"/>
      <c r="K14" s="35">
        <f>SUM(K11:K13)</f>
        <v>0</v>
      </c>
    </row>
    <row r="15" spans="1:11">
      <c r="A15" s="1"/>
      <c r="B15" s="24"/>
      <c r="C15" s="1"/>
      <c r="D15" s="1"/>
      <c r="E15" s="1"/>
      <c r="F15" s="1"/>
      <c r="G15" s="1"/>
      <c r="H15" s="1"/>
      <c r="I15" s="1"/>
      <c r="J15" s="1"/>
      <c r="K15" s="1"/>
    </row>
  </sheetData>
  <mergeCells count="16">
    <mergeCell ref="E14:G14"/>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076E-D99A-4FD1-A1D4-DC86A20B7046}">
  <sheetPr codeName="Arkusz23">
    <pageSetUpPr fitToPage="1"/>
  </sheetPr>
  <dimension ref="A1:K20"/>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2.25" customWidth="1"/>
    <col min="11" max="11" width="12.875" customWidth="1"/>
  </cols>
  <sheetData>
    <row r="1" spans="1:11" s="50" customFormat="1" ht="15" customHeight="1">
      <c r="A1" s="94" t="s">
        <v>250</v>
      </c>
      <c r="B1" s="94"/>
      <c r="C1" s="94"/>
      <c r="D1" s="94"/>
      <c r="E1" s="94"/>
      <c r="F1" s="94"/>
      <c r="G1" s="94"/>
      <c r="H1" s="94"/>
      <c r="I1" s="94"/>
      <c r="J1" s="94"/>
      <c r="K1" s="94"/>
    </row>
    <row r="2" spans="1:11" s="50" customFormat="1" ht="15">
      <c r="A2" s="95" t="s">
        <v>160</v>
      </c>
      <c r="B2" s="96"/>
      <c r="C2" s="96"/>
      <c r="D2" s="96"/>
      <c r="E2" s="96"/>
      <c r="F2" s="96"/>
      <c r="G2" s="96"/>
      <c r="H2" s="96"/>
      <c r="I2" s="96"/>
      <c r="J2" s="96"/>
      <c r="K2" s="96"/>
    </row>
    <row r="3" spans="1:11" s="50" customFormat="1" ht="28.5" customHeight="1">
      <c r="A3" s="86" t="s">
        <v>161</v>
      </c>
      <c r="B3" s="86"/>
      <c r="C3" s="86"/>
      <c r="D3" s="86"/>
      <c r="E3" s="86"/>
      <c r="F3" s="86"/>
      <c r="G3" s="86"/>
      <c r="H3" s="86"/>
      <c r="I3" s="86"/>
      <c r="J3" s="86"/>
      <c r="K3" s="86"/>
    </row>
    <row r="4" spans="1:11" s="50" customFormat="1" ht="15">
      <c r="A4" s="5"/>
      <c r="B4" s="5"/>
      <c r="C4" s="5"/>
      <c r="D4" s="5"/>
      <c r="E4" s="5"/>
      <c r="F4" s="5"/>
      <c r="G4" s="5"/>
      <c r="H4" s="5"/>
      <c r="I4" s="5"/>
      <c r="J4" s="5"/>
      <c r="K4" s="5"/>
    </row>
    <row r="5" spans="1:11" s="50" customFormat="1" ht="15">
      <c r="A5" s="91" t="s">
        <v>162</v>
      </c>
      <c r="B5" s="97"/>
      <c r="C5" s="97"/>
      <c r="D5" s="97"/>
      <c r="E5" s="97"/>
      <c r="F5" s="97"/>
      <c r="G5" s="97"/>
      <c r="H5" s="97"/>
      <c r="I5" s="97"/>
      <c r="J5" s="97"/>
      <c r="K5" s="97"/>
    </row>
    <row r="6" spans="1:11">
      <c r="A6" s="98" t="s">
        <v>199</v>
      </c>
      <c r="B6" s="92"/>
      <c r="C6" s="92"/>
      <c r="D6" s="92"/>
      <c r="E6" s="92"/>
      <c r="F6" s="92"/>
      <c r="G6" s="92"/>
      <c r="H6" s="92"/>
      <c r="I6" s="92"/>
      <c r="J6" s="92"/>
      <c r="K6" s="92"/>
    </row>
    <row r="7" spans="1:11">
      <c r="A7" s="60"/>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76.5">
      <c r="A11" s="2">
        <v>1</v>
      </c>
      <c r="B11" s="11" t="s">
        <v>172</v>
      </c>
      <c r="C11" s="9"/>
      <c r="D11" s="9"/>
      <c r="E11" s="8" t="s">
        <v>11</v>
      </c>
      <c r="F11" s="12">
        <v>200</v>
      </c>
      <c r="G11" s="30"/>
      <c r="H11" s="3">
        <f t="shared" ref="H11" si="0">ROUND(F11*G11,2)</f>
        <v>0</v>
      </c>
      <c r="I11" s="2">
        <v>8</v>
      </c>
      <c r="J11" s="3">
        <f>+H11*I11%</f>
        <v>0</v>
      </c>
      <c r="K11" s="4">
        <f>ROUND(H11+J11,2)</f>
        <v>0</v>
      </c>
    </row>
    <row r="12" spans="1:11" ht="15" thickBot="1">
      <c r="A12" s="1"/>
      <c r="B12" s="1"/>
      <c r="C12" s="1"/>
      <c r="D12" s="1"/>
      <c r="E12" s="91" t="s">
        <v>9</v>
      </c>
      <c r="F12" s="92"/>
      <c r="G12" s="93"/>
      <c r="H12" s="35">
        <f>SUM(H11:H11)</f>
        <v>0</v>
      </c>
      <c r="I12" s="36"/>
      <c r="J12" s="36"/>
      <c r="K12" s="35">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86"/>
      <c r="I15" s="86"/>
      <c r="J15" s="86"/>
      <c r="K15" s="5"/>
    </row>
    <row r="20" ht="36" customHeight="1"/>
  </sheetData>
  <mergeCells count="17">
    <mergeCell ref="K8:K9"/>
    <mergeCell ref="E12:G12"/>
    <mergeCell ref="H15:J15"/>
    <mergeCell ref="A8:A9"/>
    <mergeCell ref="B8:B9"/>
    <mergeCell ref="C8:C9"/>
    <mergeCell ref="D8:D9"/>
    <mergeCell ref="E8:E9"/>
    <mergeCell ref="F8:F9"/>
    <mergeCell ref="G8:G9"/>
    <mergeCell ref="H8:H9"/>
    <mergeCell ref="I8:J8"/>
    <mergeCell ref="A1:K1"/>
    <mergeCell ref="A2:K2"/>
    <mergeCell ref="A3:K3"/>
    <mergeCell ref="A5:K5"/>
    <mergeCell ref="A6:K6"/>
  </mergeCells>
  <pageMargins left="0.7" right="0.7" top="0.75" bottom="0.75" header="0.3" footer="0.3"/>
  <pageSetup paperSize="9" scale="8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Arkusz62">
    <pageSetUpPr fitToPage="1"/>
  </sheetPr>
  <dimension ref="A1:K25"/>
  <sheetViews>
    <sheetView workbookViewId="0">
      <selection activeCell="G12" sqref="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62</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38.25">
      <c r="A11" s="2">
        <v>1</v>
      </c>
      <c r="B11" s="11" t="s">
        <v>132</v>
      </c>
      <c r="C11" s="9"/>
      <c r="D11" s="9"/>
      <c r="E11" s="8" t="s">
        <v>11</v>
      </c>
      <c r="F11" s="12">
        <v>20</v>
      </c>
      <c r="G11" s="3"/>
      <c r="H11" s="3">
        <f t="shared" ref="H11:H16" si="0">ROUND(F11*G11,2)</f>
        <v>0</v>
      </c>
      <c r="I11" s="2">
        <v>8</v>
      </c>
      <c r="J11" s="3">
        <f>+H11*I11%</f>
        <v>0</v>
      </c>
      <c r="K11" s="4">
        <f>ROUND(H11+J11,2)</f>
        <v>0</v>
      </c>
    </row>
    <row r="12" spans="1:11" ht="147.75" customHeight="1">
      <c r="A12" s="2">
        <v>2</v>
      </c>
      <c r="B12" s="11" t="s">
        <v>133</v>
      </c>
      <c r="C12" s="9"/>
      <c r="D12" s="9"/>
      <c r="E12" s="8" t="s">
        <v>11</v>
      </c>
      <c r="F12" s="12">
        <v>20</v>
      </c>
      <c r="G12" s="3"/>
      <c r="H12" s="3">
        <f t="shared" si="0"/>
        <v>0</v>
      </c>
      <c r="I12" s="2">
        <v>8</v>
      </c>
      <c r="J12" s="3">
        <f t="shared" ref="J12:J16" si="1">+H12*I12%</f>
        <v>0</v>
      </c>
      <c r="K12" s="4">
        <f t="shared" ref="K12:K16" si="2">ROUND(H12+J12,2)</f>
        <v>0</v>
      </c>
    </row>
    <row r="13" spans="1:11" ht="32.25" customHeight="1">
      <c r="A13" s="2">
        <v>3</v>
      </c>
      <c r="B13" s="11" t="s">
        <v>130</v>
      </c>
      <c r="C13" s="9"/>
      <c r="D13" s="9"/>
      <c r="E13" s="8" t="s">
        <v>11</v>
      </c>
      <c r="F13" s="12">
        <v>10</v>
      </c>
      <c r="G13" s="3"/>
      <c r="H13" s="3">
        <f t="shared" si="0"/>
        <v>0</v>
      </c>
      <c r="I13" s="2">
        <v>8</v>
      </c>
      <c r="J13" s="3">
        <f t="shared" si="1"/>
        <v>0</v>
      </c>
      <c r="K13" s="4">
        <f t="shared" si="2"/>
        <v>0</v>
      </c>
    </row>
    <row r="14" spans="1:11" ht="110.25" customHeight="1">
      <c r="A14" s="2">
        <v>4</v>
      </c>
      <c r="B14" s="11" t="s">
        <v>134</v>
      </c>
      <c r="C14" s="9"/>
      <c r="D14" s="9"/>
      <c r="E14" s="8" t="s">
        <v>11</v>
      </c>
      <c r="F14" s="12">
        <v>15</v>
      </c>
      <c r="G14" s="3"/>
      <c r="H14" s="3">
        <f t="shared" si="0"/>
        <v>0</v>
      </c>
      <c r="I14" s="2">
        <v>8</v>
      </c>
      <c r="J14" s="3">
        <f t="shared" si="1"/>
        <v>0</v>
      </c>
      <c r="K14" s="4">
        <f t="shared" si="2"/>
        <v>0</v>
      </c>
    </row>
    <row r="15" spans="1:11" ht="297" customHeight="1">
      <c r="A15" s="2">
        <v>5</v>
      </c>
      <c r="B15" s="11" t="s">
        <v>135</v>
      </c>
      <c r="C15" s="9"/>
      <c r="D15" s="9"/>
      <c r="E15" s="8" t="s">
        <v>11</v>
      </c>
      <c r="F15" s="12">
        <v>1</v>
      </c>
      <c r="G15" s="3"/>
      <c r="H15" s="3">
        <f t="shared" si="0"/>
        <v>0</v>
      </c>
      <c r="I15" s="2">
        <v>8</v>
      </c>
      <c r="J15" s="3">
        <f t="shared" si="1"/>
        <v>0</v>
      </c>
      <c r="K15" s="4">
        <f t="shared" si="2"/>
        <v>0</v>
      </c>
    </row>
    <row r="16" spans="1:11" ht="117" customHeight="1">
      <c r="A16" s="2">
        <v>6</v>
      </c>
      <c r="B16" s="11" t="s">
        <v>131</v>
      </c>
      <c r="C16" s="9"/>
      <c r="D16" s="9"/>
      <c r="E16" s="8" t="s">
        <v>11</v>
      </c>
      <c r="F16" s="12">
        <v>1</v>
      </c>
      <c r="G16" s="3"/>
      <c r="H16" s="3">
        <f t="shared" si="0"/>
        <v>0</v>
      </c>
      <c r="I16" s="2">
        <v>8</v>
      </c>
      <c r="J16" s="3">
        <f t="shared" si="1"/>
        <v>0</v>
      </c>
      <c r="K16" s="4">
        <f t="shared" si="2"/>
        <v>0</v>
      </c>
    </row>
    <row r="17" spans="1:11" ht="15" thickBot="1">
      <c r="A17" s="1"/>
      <c r="B17" s="1"/>
      <c r="C17" s="1"/>
      <c r="D17" s="1"/>
      <c r="E17" s="91" t="s">
        <v>9</v>
      </c>
      <c r="F17" s="92"/>
      <c r="G17" s="93"/>
      <c r="H17" s="35">
        <f>SUM(H11:H16)</f>
        <v>0</v>
      </c>
      <c r="I17" s="36"/>
      <c r="J17" s="36"/>
      <c r="K17" s="35">
        <f>SUM(K11:K16)</f>
        <v>0</v>
      </c>
    </row>
    <row r="18" spans="1:11">
      <c r="A18" s="1"/>
      <c r="B18" s="24"/>
      <c r="C18" s="1"/>
      <c r="D18" s="1"/>
      <c r="E18" s="1"/>
      <c r="F18" s="1"/>
      <c r="G18" s="1"/>
      <c r="H18" s="1"/>
      <c r="I18" s="1"/>
      <c r="J18" s="1"/>
      <c r="K18" s="1"/>
    </row>
    <row r="19" spans="1:11">
      <c r="A19" s="1"/>
      <c r="B19" s="26"/>
      <c r="C19" s="1"/>
      <c r="D19" s="1"/>
      <c r="E19" s="1"/>
      <c r="F19" s="1"/>
      <c r="G19" s="1"/>
      <c r="H19" s="1"/>
      <c r="I19" s="1"/>
      <c r="J19" s="1"/>
      <c r="K19" s="1"/>
    </row>
    <row r="20" spans="1:11">
      <c r="A20" s="1"/>
      <c r="B20" s="1"/>
      <c r="C20" s="1"/>
      <c r="D20" s="1"/>
      <c r="E20" s="1"/>
      <c r="F20" s="1"/>
      <c r="G20" s="1"/>
      <c r="H20" s="86"/>
      <c r="I20" s="86"/>
      <c r="J20" s="86"/>
      <c r="K20" s="5"/>
    </row>
    <row r="25" spans="1:11" ht="28.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Arkusz63">
    <pageSetUpPr fitToPage="1"/>
  </sheetPr>
  <dimension ref="A1:N20"/>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4" s="50" customFormat="1" ht="15" customHeight="1">
      <c r="A1" s="94" t="s">
        <v>250</v>
      </c>
      <c r="B1" s="94"/>
      <c r="C1" s="94"/>
      <c r="D1" s="94"/>
      <c r="E1" s="94"/>
      <c r="F1" s="94"/>
      <c r="G1" s="94"/>
      <c r="H1" s="94"/>
      <c r="I1" s="94"/>
      <c r="J1" s="94"/>
      <c r="K1" s="94"/>
    </row>
    <row r="2" spans="1:14" s="1" customFormat="1" ht="12.75">
      <c r="A2" s="95" t="s">
        <v>160</v>
      </c>
      <c r="B2" s="96"/>
      <c r="C2" s="96"/>
      <c r="D2" s="96"/>
      <c r="E2" s="96"/>
      <c r="F2" s="96"/>
      <c r="G2" s="96"/>
      <c r="H2" s="96"/>
      <c r="I2" s="96"/>
      <c r="J2" s="96"/>
      <c r="K2" s="96"/>
    </row>
    <row r="3" spans="1:14" s="1" customFormat="1" ht="28.5" customHeight="1">
      <c r="A3" s="86" t="s">
        <v>161</v>
      </c>
      <c r="B3" s="86"/>
      <c r="C3" s="86"/>
      <c r="D3" s="86"/>
      <c r="E3" s="86"/>
      <c r="F3" s="86"/>
      <c r="G3" s="86"/>
      <c r="H3" s="86"/>
      <c r="I3" s="86"/>
      <c r="J3" s="86"/>
      <c r="K3" s="86"/>
    </row>
    <row r="4" spans="1:14" s="1" customFormat="1" ht="12.75">
      <c r="A4" s="5"/>
      <c r="B4" s="5"/>
      <c r="C4" s="5"/>
      <c r="D4" s="5"/>
      <c r="E4" s="5"/>
      <c r="F4" s="5"/>
      <c r="G4" s="5"/>
      <c r="H4" s="5"/>
      <c r="I4" s="5"/>
      <c r="J4" s="5"/>
      <c r="K4" s="5"/>
    </row>
    <row r="5" spans="1:14" s="1" customFormat="1" ht="12.75">
      <c r="A5" s="91" t="s">
        <v>162</v>
      </c>
      <c r="B5" s="97"/>
      <c r="C5" s="97"/>
      <c r="D5" s="97"/>
      <c r="E5" s="97"/>
      <c r="F5" s="97"/>
      <c r="G5" s="97"/>
      <c r="H5" s="97"/>
      <c r="I5" s="97"/>
      <c r="J5" s="97"/>
      <c r="K5" s="97"/>
    </row>
    <row r="6" spans="1:14" s="62" customFormat="1" ht="12.75">
      <c r="A6" s="98" t="s">
        <v>232</v>
      </c>
      <c r="B6" s="92"/>
      <c r="C6" s="92"/>
      <c r="D6" s="92"/>
      <c r="E6" s="92"/>
      <c r="F6" s="92"/>
      <c r="G6" s="92"/>
      <c r="H6" s="92"/>
      <c r="I6" s="92"/>
      <c r="J6" s="92"/>
      <c r="K6" s="92"/>
    </row>
    <row r="7" spans="1:14">
      <c r="A7" s="1"/>
      <c r="B7" s="1"/>
      <c r="C7" s="1"/>
      <c r="D7" s="1"/>
      <c r="E7" s="1"/>
      <c r="F7" s="1"/>
      <c r="G7" s="1"/>
      <c r="H7" s="1"/>
      <c r="I7" s="1"/>
      <c r="J7" s="1"/>
      <c r="K7" s="1"/>
    </row>
    <row r="8" spans="1:14">
      <c r="A8" s="87" t="s">
        <v>0</v>
      </c>
      <c r="B8" s="87" t="s">
        <v>1</v>
      </c>
      <c r="C8" s="89" t="s">
        <v>15</v>
      </c>
      <c r="D8" s="89" t="s">
        <v>14</v>
      </c>
      <c r="E8" s="87" t="s">
        <v>2</v>
      </c>
      <c r="F8" s="87" t="s">
        <v>3</v>
      </c>
      <c r="G8" s="89" t="s">
        <v>4</v>
      </c>
      <c r="H8" s="89" t="s">
        <v>5</v>
      </c>
      <c r="I8" s="89" t="s">
        <v>6</v>
      </c>
      <c r="J8" s="90"/>
      <c r="K8" s="89" t="s">
        <v>8</v>
      </c>
    </row>
    <row r="9" spans="1:14" ht="25.5">
      <c r="A9" s="88"/>
      <c r="B9" s="88"/>
      <c r="C9" s="88"/>
      <c r="D9" s="89"/>
      <c r="E9" s="88"/>
      <c r="F9" s="88"/>
      <c r="G9" s="88"/>
      <c r="H9" s="88"/>
      <c r="I9" s="10" t="s">
        <v>10</v>
      </c>
      <c r="J9" s="10" t="s">
        <v>7</v>
      </c>
      <c r="K9" s="89"/>
    </row>
    <row r="10" spans="1:14">
      <c r="A10" s="6">
        <v>1</v>
      </c>
      <c r="B10" s="7">
        <v>2</v>
      </c>
      <c r="C10" s="7">
        <v>3</v>
      </c>
      <c r="D10" s="7">
        <v>4</v>
      </c>
      <c r="E10" s="7">
        <v>5</v>
      </c>
      <c r="F10" s="7">
        <v>6</v>
      </c>
      <c r="G10" s="7">
        <v>7</v>
      </c>
      <c r="H10" s="7">
        <v>8</v>
      </c>
      <c r="I10" s="7">
        <v>9</v>
      </c>
      <c r="J10" s="7">
        <v>10</v>
      </c>
      <c r="K10" s="7">
        <v>11</v>
      </c>
    </row>
    <row r="11" spans="1:14" ht="242.25">
      <c r="A11" s="2">
        <v>1</v>
      </c>
      <c r="B11" s="11" t="s">
        <v>194</v>
      </c>
      <c r="C11" s="9"/>
      <c r="D11" s="9"/>
      <c r="E11" s="8" t="s">
        <v>11</v>
      </c>
      <c r="F11" s="12">
        <v>100</v>
      </c>
      <c r="G11" s="3"/>
      <c r="H11" s="3">
        <f t="shared" ref="H11" si="0">ROUND(F11*G11,2)</f>
        <v>0</v>
      </c>
      <c r="I11" s="2">
        <v>8</v>
      </c>
      <c r="J11" s="3">
        <f>+H11*I11%</f>
        <v>0</v>
      </c>
      <c r="K11" s="4">
        <f>ROUND(H11+J11,2)</f>
        <v>0</v>
      </c>
      <c r="M11" s="40"/>
      <c r="N11" s="40"/>
    </row>
    <row r="12" spans="1:14" ht="15" thickBot="1">
      <c r="A12" s="1"/>
      <c r="B12" s="1"/>
      <c r="C12" s="1"/>
      <c r="D12" s="1"/>
      <c r="E12" s="91" t="s">
        <v>9</v>
      </c>
      <c r="F12" s="92"/>
      <c r="G12" s="93"/>
      <c r="H12" s="35">
        <f>SUM(H11:H11)</f>
        <v>0</v>
      </c>
      <c r="I12" s="36"/>
      <c r="J12" s="36"/>
      <c r="K12" s="35">
        <f>SUM(K11:K11)</f>
        <v>0</v>
      </c>
    </row>
    <row r="13" spans="1:14">
      <c r="A13" s="1"/>
      <c r="B13" s="24"/>
      <c r="C13" s="1"/>
      <c r="D13" s="1"/>
      <c r="E13" s="1"/>
      <c r="F13" s="1"/>
      <c r="G13" s="1"/>
      <c r="H13" s="1"/>
      <c r="I13" s="1"/>
      <c r="J13" s="1"/>
      <c r="K13" s="1"/>
    </row>
    <row r="14" spans="1:14">
      <c r="A14" s="1"/>
      <c r="B14" s="26"/>
      <c r="C14" s="1"/>
      <c r="D14" s="1"/>
      <c r="E14" s="1"/>
      <c r="F14" s="1"/>
      <c r="G14" s="1"/>
      <c r="H14" s="1"/>
      <c r="I14" s="1"/>
      <c r="J14" s="1"/>
      <c r="K14" s="1"/>
    </row>
    <row r="15" spans="1:14">
      <c r="A15" s="1"/>
      <c r="B15" s="1"/>
      <c r="C15" s="1"/>
      <c r="D15" s="1"/>
      <c r="E15" s="1"/>
      <c r="F15" s="1"/>
      <c r="G15" s="1"/>
      <c r="H15" s="86"/>
      <c r="I15" s="86"/>
      <c r="J15" s="86"/>
      <c r="K15" s="5"/>
    </row>
    <row r="20" ht="29.2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Arkusz64">
    <pageSetUpPr fitToPage="1"/>
  </sheetPr>
  <dimension ref="A1:K30"/>
  <sheetViews>
    <sheetView workbookViewId="0">
      <selection activeCell="G11" sqref="G11:G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75" customWidth="1"/>
    <col min="11" max="11" width="10.125" bestFit="1"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73</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66.75" customHeight="1">
      <c r="A11" s="2">
        <v>1</v>
      </c>
      <c r="B11" s="11" t="s">
        <v>136</v>
      </c>
      <c r="C11" s="9"/>
      <c r="D11" s="9"/>
      <c r="E11" s="8" t="s">
        <v>11</v>
      </c>
      <c r="F11" s="12">
        <v>2</v>
      </c>
      <c r="G11" s="3"/>
      <c r="H11" s="3">
        <f t="shared" ref="H11:H21" si="0">ROUND(F11*G11,2)</f>
        <v>0</v>
      </c>
      <c r="I11" s="2">
        <v>8</v>
      </c>
      <c r="J11" s="3">
        <f>+H11*I11%</f>
        <v>0</v>
      </c>
      <c r="K11" s="4">
        <f>ROUND(H11+J11,2)</f>
        <v>0</v>
      </c>
    </row>
    <row r="12" spans="1:11" ht="66" customHeight="1">
      <c r="A12" s="2">
        <v>2</v>
      </c>
      <c r="B12" s="11" t="s">
        <v>137</v>
      </c>
      <c r="C12" s="9"/>
      <c r="D12" s="9"/>
      <c r="E12" s="8" t="s">
        <v>11</v>
      </c>
      <c r="F12" s="12">
        <v>10</v>
      </c>
      <c r="G12" s="3"/>
      <c r="H12" s="3">
        <f t="shared" si="0"/>
        <v>0</v>
      </c>
      <c r="I12" s="2">
        <v>8</v>
      </c>
      <c r="J12" s="3">
        <f t="shared" ref="J12:J21" si="1">+H12*I12%</f>
        <v>0</v>
      </c>
      <c r="K12" s="4">
        <f t="shared" ref="K12:K21" si="2">ROUND(H12+J12,2)</f>
        <v>0</v>
      </c>
    </row>
    <row r="13" spans="1:11" ht="68.25" customHeight="1">
      <c r="A13" s="2">
        <v>3</v>
      </c>
      <c r="B13" s="46" t="s">
        <v>138</v>
      </c>
      <c r="C13" s="9"/>
      <c r="D13" s="9"/>
      <c r="E13" s="8" t="s">
        <v>11</v>
      </c>
      <c r="F13" s="12">
        <v>600</v>
      </c>
      <c r="G13" s="3"/>
      <c r="H13" s="3">
        <f t="shared" si="0"/>
        <v>0</v>
      </c>
      <c r="I13" s="2">
        <v>8</v>
      </c>
      <c r="J13" s="3">
        <f t="shared" si="1"/>
        <v>0</v>
      </c>
      <c r="K13" s="4">
        <f t="shared" si="2"/>
        <v>0</v>
      </c>
    </row>
    <row r="14" spans="1:11" ht="69" customHeight="1">
      <c r="A14" s="2">
        <v>4</v>
      </c>
      <c r="B14" s="11" t="s">
        <v>139</v>
      </c>
      <c r="C14" s="9"/>
      <c r="D14" s="9"/>
      <c r="E14" s="8" t="s">
        <v>11</v>
      </c>
      <c r="F14" s="12">
        <v>20</v>
      </c>
      <c r="G14" s="3"/>
      <c r="H14" s="3">
        <f t="shared" si="0"/>
        <v>0</v>
      </c>
      <c r="I14" s="2">
        <v>8</v>
      </c>
      <c r="J14" s="3">
        <f t="shared" si="1"/>
        <v>0</v>
      </c>
      <c r="K14" s="4">
        <f t="shared" si="2"/>
        <v>0</v>
      </c>
    </row>
    <row r="15" spans="1:11" ht="117.75" customHeight="1">
      <c r="A15" s="2">
        <v>5</v>
      </c>
      <c r="B15" s="11" t="s">
        <v>140</v>
      </c>
      <c r="C15" s="9"/>
      <c r="D15" s="9"/>
      <c r="E15" s="8" t="s">
        <v>11</v>
      </c>
      <c r="F15" s="12">
        <v>50</v>
      </c>
      <c r="G15" s="3"/>
      <c r="H15" s="3">
        <f t="shared" si="0"/>
        <v>0</v>
      </c>
      <c r="I15" s="2">
        <v>8</v>
      </c>
      <c r="J15" s="3">
        <f t="shared" si="1"/>
        <v>0</v>
      </c>
      <c r="K15" s="4">
        <f t="shared" si="2"/>
        <v>0</v>
      </c>
    </row>
    <row r="16" spans="1:11" ht="149.25" customHeight="1">
      <c r="A16" s="2">
        <v>6</v>
      </c>
      <c r="B16" s="11" t="s">
        <v>141</v>
      </c>
      <c r="C16" s="9"/>
      <c r="D16" s="9"/>
      <c r="E16" s="8" t="s">
        <v>11</v>
      </c>
      <c r="F16" s="12">
        <v>1000</v>
      </c>
      <c r="G16" s="3"/>
      <c r="H16" s="3">
        <f t="shared" si="0"/>
        <v>0</v>
      </c>
      <c r="I16" s="2">
        <v>8</v>
      </c>
      <c r="J16" s="3">
        <f t="shared" si="1"/>
        <v>0</v>
      </c>
      <c r="K16" s="4">
        <f t="shared" si="2"/>
        <v>0</v>
      </c>
    </row>
    <row r="17" spans="1:11" ht="38.25">
      <c r="A17" s="2">
        <v>7</v>
      </c>
      <c r="B17" s="11" t="s">
        <v>142</v>
      </c>
      <c r="C17" s="9"/>
      <c r="D17" s="9"/>
      <c r="E17" s="8" t="s">
        <v>11</v>
      </c>
      <c r="F17" s="12">
        <v>130</v>
      </c>
      <c r="G17" s="3"/>
      <c r="H17" s="3">
        <f t="shared" si="0"/>
        <v>0</v>
      </c>
      <c r="I17" s="2">
        <v>8</v>
      </c>
      <c r="J17" s="3">
        <f t="shared" si="1"/>
        <v>0</v>
      </c>
      <c r="K17" s="4">
        <f t="shared" si="2"/>
        <v>0</v>
      </c>
    </row>
    <row r="18" spans="1:11" ht="51">
      <c r="A18" s="2">
        <v>8</v>
      </c>
      <c r="B18" s="11" t="s">
        <v>143</v>
      </c>
      <c r="C18" s="9"/>
      <c r="D18" s="9"/>
      <c r="E18" s="8" t="s">
        <v>11</v>
      </c>
      <c r="F18" s="12">
        <v>20</v>
      </c>
      <c r="G18" s="3"/>
      <c r="H18" s="3">
        <f t="shared" si="0"/>
        <v>0</v>
      </c>
      <c r="I18" s="2">
        <v>8</v>
      </c>
      <c r="J18" s="3">
        <f t="shared" si="1"/>
        <v>0</v>
      </c>
      <c r="K18" s="4">
        <f t="shared" si="2"/>
        <v>0</v>
      </c>
    </row>
    <row r="19" spans="1:11" ht="51">
      <c r="A19" s="2">
        <v>9</v>
      </c>
      <c r="B19" s="11" t="s">
        <v>144</v>
      </c>
      <c r="C19" s="9"/>
      <c r="D19" s="9"/>
      <c r="E19" s="8" t="s">
        <v>13</v>
      </c>
      <c r="F19" s="12">
        <v>2</v>
      </c>
      <c r="G19" s="3"/>
      <c r="H19" s="3">
        <f t="shared" si="0"/>
        <v>0</v>
      </c>
      <c r="I19" s="2">
        <v>8</v>
      </c>
      <c r="J19" s="3">
        <f t="shared" si="1"/>
        <v>0</v>
      </c>
      <c r="K19" s="4">
        <f t="shared" si="2"/>
        <v>0</v>
      </c>
    </row>
    <row r="20" spans="1:11" ht="51">
      <c r="A20" s="2">
        <v>10</v>
      </c>
      <c r="B20" s="11" t="s">
        <v>145</v>
      </c>
      <c r="C20" s="9"/>
      <c r="D20" s="9"/>
      <c r="E20" s="8" t="s">
        <v>13</v>
      </c>
      <c r="F20" s="12">
        <v>2</v>
      </c>
      <c r="G20" s="3"/>
      <c r="H20" s="3">
        <f t="shared" si="0"/>
        <v>0</v>
      </c>
      <c r="I20" s="2">
        <v>8</v>
      </c>
      <c r="J20" s="3">
        <f t="shared" si="1"/>
        <v>0</v>
      </c>
      <c r="K20" s="4">
        <f t="shared" si="2"/>
        <v>0</v>
      </c>
    </row>
    <row r="21" spans="1:11" ht="96.75" customHeight="1">
      <c r="A21" s="2">
        <v>11</v>
      </c>
      <c r="B21" s="11" t="s">
        <v>146</v>
      </c>
      <c r="C21" s="9"/>
      <c r="D21" s="9"/>
      <c r="E21" s="8" t="s">
        <v>11</v>
      </c>
      <c r="F21" s="12">
        <v>30</v>
      </c>
      <c r="G21" s="3"/>
      <c r="H21" s="3">
        <f t="shared" si="0"/>
        <v>0</v>
      </c>
      <c r="I21" s="2">
        <v>8</v>
      </c>
      <c r="J21" s="3">
        <f t="shared" si="1"/>
        <v>0</v>
      </c>
      <c r="K21" s="4">
        <f t="shared" si="2"/>
        <v>0</v>
      </c>
    </row>
    <row r="22" spans="1:11" ht="15" thickBot="1">
      <c r="A22" s="1"/>
      <c r="B22" s="1"/>
      <c r="C22" s="1"/>
      <c r="D22" s="1"/>
      <c r="E22" s="91" t="s">
        <v>9</v>
      </c>
      <c r="F22" s="92"/>
      <c r="G22" s="93"/>
      <c r="H22" s="35">
        <f>SUM(H11:H21)</f>
        <v>0</v>
      </c>
      <c r="I22" s="36"/>
      <c r="J22" s="36"/>
      <c r="K22" s="35">
        <f>SUM(K11:K21)</f>
        <v>0</v>
      </c>
    </row>
    <row r="23" spans="1:11">
      <c r="A23" s="1"/>
      <c r="B23" s="24"/>
      <c r="C23" s="1"/>
      <c r="D23" s="1"/>
      <c r="E23" s="1"/>
      <c r="F23" s="1"/>
      <c r="G23" s="1"/>
      <c r="H23" s="1"/>
      <c r="I23" s="1"/>
      <c r="J23" s="1"/>
      <c r="K23" s="1"/>
    </row>
    <row r="24" spans="1:11">
      <c r="A24" s="1"/>
      <c r="B24" s="26"/>
      <c r="C24" s="1"/>
      <c r="D24" s="1"/>
      <c r="E24" s="1"/>
      <c r="F24" s="1"/>
      <c r="G24" s="1"/>
      <c r="H24" s="1"/>
      <c r="I24" s="1"/>
      <c r="J24" s="1"/>
      <c r="K24" s="1"/>
    </row>
    <row r="25" spans="1:11">
      <c r="A25" s="1"/>
      <c r="B25" s="1"/>
      <c r="C25" s="1"/>
      <c r="D25" s="1"/>
      <c r="E25" s="1"/>
      <c r="F25" s="1"/>
      <c r="G25" s="1"/>
      <c r="H25" s="86"/>
      <c r="I25" s="86"/>
      <c r="J25" s="86"/>
      <c r="K25" s="5"/>
    </row>
    <row r="30" spans="1:11" ht="32.25" customHeight="1"/>
  </sheetData>
  <mergeCells count="17">
    <mergeCell ref="A1:K1"/>
    <mergeCell ref="A2:K2"/>
    <mergeCell ref="A3:K3"/>
    <mergeCell ref="A5:K5"/>
    <mergeCell ref="K8:K9"/>
    <mergeCell ref="A6:K6"/>
    <mergeCell ref="A8:A9"/>
    <mergeCell ref="B8:B9"/>
    <mergeCell ref="C8:C9"/>
    <mergeCell ref="D8:D9"/>
    <mergeCell ref="H25:J25"/>
    <mergeCell ref="F8:F9"/>
    <mergeCell ref="G8:G9"/>
    <mergeCell ref="H8:H9"/>
    <mergeCell ref="I8:J8"/>
    <mergeCell ref="E22:G2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Arkusz69">
    <pageSetUpPr fitToPage="1"/>
  </sheetPr>
  <dimension ref="A1:K17"/>
  <sheetViews>
    <sheetView workbookViewId="0">
      <selection activeCell="G13" sqref="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215</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119.25" customHeight="1">
      <c r="A11" s="2">
        <v>1</v>
      </c>
      <c r="B11" s="11" t="s">
        <v>147</v>
      </c>
      <c r="C11" s="9"/>
      <c r="D11" s="9"/>
      <c r="E11" s="8" t="s">
        <v>11</v>
      </c>
      <c r="F11" s="12">
        <v>4200</v>
      </c>
      <c r="G11" s="3"/>
      <c r="H11" s="3">
        <f t="shared" ref="H11:H13" si="0">ROUND(F11*G11,2)</f>
        <v>0</v>
      </c>
      <c r="I11" s="2">
        <v>8</v>
      </c>
      <c r="J11" s="3">
        <f>+H11*I11%</f>
        <v>0</v>
      </c>
      <c r="K11" s="4">
        <f>ROUND(H11+J11,2)</f>
        <v>0</v>
      </c>
    </row>
    <row r="12" spans="1:11" ht="171" customHeight="1">
      <c r="A12" s="2">
        <v>2</v>
      </c>
      <c r="B12" s="11" t="s">
        <v>149</v>
      </c>
      <c r="C12" s="9"/>
      <c r="D12" s="9"/>
      <c r="E12" s="8" t="s">
        <v>11</v>
      </c>
      <c r="F12" s="12">
        <v>50000</v>
      </c>
      <c r="G12" s="3"/>
      <c r="H12" s="3">
        <f t="shared" si="0"/>
        <v>0</v>
      </c>
      <c r="I12" s="2">
        <v>8</v>
      </c>
      <c r="J12" s="3">
        <f t="shared" ref="J12:J13" si="1">+H12*I12%</f>
        <v>0</v>
      </c>
      <c r="K12" s="4">
        <f t="shared" ref="K12:K13" si="2">ROUND(H12+J12,2)</f>
        <v>0</v>
      </c>
    </row>
    <row r="13" spans="1:11">
      <c r="A13" s="2">
        <v>3</v>
      </c>
      <c r="B13" s="11" t="s">
        <v>148</v>
      </c>
      <c r="C13" s="9"/>
      <c r="D13" s="9"/>
      <c r="E13" s="8" t="s">
        <v>11</v>
      </c>
      <c r="F13" s="12">
        <v>80</v>
      </c>
      <c r="G13" s="3"/>
      <c r="H13" s="3">
        <f t="shared" si="0"/>
        <v>0</v>
      </c>
      <c r="I13" s="2">
        <v>8</v>
      </c>
      <c r="J13" s="3">
        <f t="shared" si="1"/>
        <v>0</v>
      </c>
      <c r="K13" s="4">
        <f t="shared" si="2"/>
        <v>0</v>
      </c>
    </row>
    <row r="14" spans="1:11" ht="15" thickBot="1">
      <c r="A14" s="1"/>
      <c r="B14" s="1"/>
      <c r="C14" s="1"/>
      <c r="D14" s="1"/>
      <c r="E14" s="91" t="s">
        <v>9</v>
      </c>
      <c r="F14" s="92"/>
      <c r="G14" s="93"/>
      <c r="H14" s="35">
        <f>SUM(H11:H13)</f>
        <v>0</v>
      </c>
      <c r="I14" s="36"/>
      <c r="J14" s="36"/>
      <c r="K14" s="35">
        <f>SUM(K11:K13)</f>
        <v>0</v>
      </c>
    </row>
    <row r="15" spans="1:11">
      <c r="A15" s="1"/>
      <c r="B15" s="24"/>
      <c r="C15" s="1"/>
      <c r="D15" s="1"/>
      <c r="E15" s="1"/>
      <c r="F15" s="1"/>
      <c r="G15" s="1"/>
      <c r="H15" s="1"/>
      <c r="I15" s="1"/>
      <c r="J15" s="1"/>
      <c r="K15" s="1"/>
    </row>
    <row r="16" spans="1:11">
      <c r="A16" s="1"/>
      <c r="B16" s="26"/>
      <c r="C16" s="1"/>
      <c r="D16" s="1"/>
      <c r="E16" s="1"/>
      <c r="F16" s="1"/>
      <c r="G16" s="1"/>
      <c r="H16" s="1"/>
      <c r="I16" s="1"/>
      <c r="J16" s="1"/>
      <c r="K16" s="1"/>
    </row>
    <row r="17" spans="1:11">
      <c r="A17" s="1"/>
      <c r="B17" s="1"/>
      <c r="C17" s="1"/>
      <c r="D17" s="1"/>
      <c r="E17" s="1"/>
      <c r="F17" s="1"/>
      <c r="G17" s="1"/>
      <c r="H17" s="86"/>
      <c r="I17" s="86"/>
      <c r="J17" s="86"/>
      <c r="K17" s="5"/>
    </row>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Arkusz71">
    <pageSetUpPr fitToPage="1"/>
  </sheetPr>
  <dimension ref="A1:K20"/>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217</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135.75" customHeight="1">
      <c r="A11" s="2">
        <v>1</v>
      </c>
      <c r="B11" s="11" t="s">
        <v>150</v>
      </c>
      <c r="C11" s="9"/>
      <c r="D11" s="9"/>
      <c r="E11" s="8" t="s">
        <v>11</v>
      </c>
      <c r="F11" s="12">
        <v>10</v>
      </c>
      <c r="G11" s="3"/>
      <c r="H11" s="3">
        <f t="shared" ref="H11" si="0">ROUND(F11*G11,2)</f>
        <v>0</v>
      </c>
      <c r="I11" s="2">
        <v>8</v>
      </c>
      <c r="J11" s="3">
        <f>+H11*I11%</f>
        <v>0</v>
      </c>
      <c r="K11" s="4">
        <f>ROUND(H11+J11,2)</f>
        <v>0</v>
      </c>
    </row>
    <row r="12" spans="1:11" ht="15" thickBot="1">
      <c r="A12" s="1"/>
      <c r="B12" s="1"/>
      <c r="C12" s="1"/>
      <c r="D12" s="1"/>
      <c r="E12" s="91" t="s">
        <v>9</v>
      </c>
      <c r="F12" s="92"/>
      <c r="G12" s="93"/>
      <c r="H12" s="35">
        <f>SUM(H11:H11)</f>
        <v>0</v>
      </c>
      <c r="I12" s="36"/>
      <c r="J12" s="36"/>
      <c r="K12" s="35">
        <f>SUM(K11:K11)</f>
        <v>0</v>
      </c>
    </row>
    <row r="13" spans="1:11">
      <c r="A13" s="1"/>
      <c r="B13" s="24"/>
      <c r="C13" s="1"/>
      <c r="D13" s="1"/>
      <c r="E13" s="1"/>
      <c r="F13" s="1"/>
      <c r="G13" s="1"/>
      <c r="H13" s="1"/>
      <c r="I13" s="1"/>
      <c r="J13" s="1"/>
      <c r="K13" s="1"/>
    </row>
    <row r="14" spans="1:11">
      <c r="A14" s="1"/>
      <c r="B14" s="26"/>
      <c r="C14" s="1"/>
      <c r="D14" s="1"/>
      <c r="E14" s="1"/>
      <c r="F14" s="1"/>
      <c r="G14" s="1"/>
      <c r="H14" s="1"/>
      <c r="I14" s="1"/>
      <c r="J14" s="1"/>
      <c r="K14" s="1"/>
    </row>
    <row r="15" spans="1:11">
      <c r="A15" s="1"/>
      <c r="B15" s="1"/>
      <c r="C15" s="1"/>
      <c r="D15" s="1"/>
      <c r="E15" s="1"/>
      <c r="F15" s="1"/>
      <c r="G15" s="1"/>
      <c r="H15" s="86"/>
      <c r="I15" s="86"/>
      <c r="J15" s="86"/>
      <c r="K15" s="5"/>
    </row>
    <row r="20" ht="30"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Arkusz72">
    <pageSetUpPr fitToPage="1"/>
  </sheetPr>
  <dimension ref="A1:K24"/>
  <sheetViews>
    <sheetView workbookViewId="0">
      <selection activeCell="L24" sqref="L2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11.875"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216</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38.25">
      <c r="A11" s="2">
        <v>1</v>
      </c>
      <c r="B11" s="11" t="s">
        <v>151</v>
      </c>
      <c r="C11" s="9"/>
      <c r="D11" s="9"/>
      <c r="E11" s="8" t="s">
        <v>11</v>
      </c>
      <c r="F11" s="12">
        <v>500</v>
      </c>
      <c r="G11" s="3"/>
      <c r="H11" s="3">
        <f t="shared" ref="H11:H15" si="0">ROUND(F11*G11,2)</f>
        <v>0</v>
      </c>
      <c r="I11" s="2">
        <v>8</v>
      </c>
      <c r="J11" s="3">
        <f>+H11*I11%</f>
        <v>0</v>
      </c>
      <c r="K11" s="4">
        <f>ROUND(H11+J11,2)</f>
        <v>0</v>
      </c>
    </row>
    <row r="12" spans="1:11" ht="38.25">
      <c r="A12" s="2">
        <v>2</v>
      </c>
      <c r="B12" s="11" t="s">
        <v>152</v>
      </c>
      <c r="C12" s="9"/>
      <c r="D12" s="9"/>
      <c r="E12" s="8" t="s">
        <v>11</v>
      </c>
      <c r="F12" s="12">
        <v>800</v>
      </c>
      <c r="G12" s="3"/>
      <c r="H12" s="3">
        <f t="shared" si="0"/>
        <v>0</v>
      </c>
      <c r="I12" s="2">
        <v>8</v>
      </c>
      <c r="J12" s="3">
        <f t="shared" ref="J12:J15" si="1">+H12*I12%</f>
        <v>0</v>
      </c>
      <c r="K12" s="4">
        <f t="shared" ref="K12:K15" si="2">ROUND(H12+J12,2)</f>
        <v>0</v>
      </c>
    </row>
    <row r="13" spans="1:11" ht="38.25">
      <c r="A13" s="2">
        <v>3</v>
      </c>
      <c r="B13" s="11" t="s">
        <v>153</v>
      </c>
      <c r="C13" s="9"/>
      <c r="D13" s="9"/>
      <c r="E13" s="8" t="s">
        <v>11</v>
      </c>
      <c r="F13" s="12">
        <v>2500</v>
      </c>
      <c r="G13" s="3"/>
      <c r="H13" s="3">
        <f t="shared" si="0"/>
        <v>0</v>
      </c>
      <c r="I13" s="2">
        <v>8</v>
      </c>
      <c r="J13" s="3">
        <f t="shared" si="1"/>
        <v>0</v>
      </c>
      <c r="K13" s="4">
        <f t="shared" si="2"/>
        <v>0</v>
      </c>
    </row>
    <row r="14" spans="1:11" ht="25.5">
      <c r="A14" s="2">
        <v>4</v>
      </c>
      <c r="B14" s="11" t="s">
        <v>154</v>
      </c>
      <c r="C14" s="9"/>
      <c r="D14" s="9"/>
      <c r="E14" s="8" t="s">
        <v>11</v>
      </c>
      <c r="F14" s="12">
        <v>10000</v>
      </c>
      <c r="G14" s="3"/>
      <c r="H14" s="3">
        <f t="shared" si="0"/>
        <v>0</v>
      </c>
      <c r="I14" s="2">
        <v>8</v>
      </c>
      <c r="J14" s="3">
        <f t="shared" si="1"/>
        <v>0</v>
      </c>
      <c r="K14" s="4">
        <f t="shared" si="2"/>
        <v>0</v>
      </c>
    </row>
    <row r="15" spans="1:11" ht="38.25">
      <c r="A15" s="2">
        <v>5</v>
      </c>
      <c r="B15" s="11" t="s">
        <v>155</v>
      </c>
      <c r="C15" s="9"/>
      <c r="D15" s="9"/>
      <c r="E15" s="8" t="s">
        <v>11</v>
      </c>
      <c r="F15" s="12">
        <v>4000</v>
      </c>
      <c r="G15" s="3"/>
      <c r="H15" s="3">
        <f t="shared" si="0"/>
        <v>0</v>
      </c>
      <c r="I15" s="2">
        <v>8</v>
      </c>
      <c r="J15" s="3">
        <f t="shared" si="1"/>
        <v>0</v>
      </c>
      <c r="K15" s="4">
        <f t="shared" si="2"/>
        <v>0</v>
      </c>
    </row>
    <row r="16" spans="1:11" ht="15" thickBot="1">
      <c r="A16" s="1"/>
      <c r="B16" s="1"/>
      <c r="C16" s="1"/>
      <c r="D16" s="1"/>
      <c r="E16" s="91" t="s">
        <v>9</v>
      </c>
      <c r="F16" s="92"/>
      <c r="G16" s="93"/>
      <c r="H16" s="35">
        <f>SUM(H11:H15)</f>
        <v>0</v>
      </c>
      <c r="I16" s="36"/>
      <c r="J16" s="36"/>
      <c r="K16" s="35">
        <f>SUM(K11:K15)</f>
        <v>0</v>
      </c>
    </row>
    <row r="17" spans="1:11" ht="38.25">
      <c r="A17" s="1"/>
      <c r="B17" s="24" t="s">
        <v>156</v>
      </c>
      <c r="C17" s="1"/>
      <c r="D17" s="1"/>
      <c r="E17" s="1"/>
      <c r="F17" s="1"/>
      <c r="G17" s="1"/>
      <c r="H17" s="1"/>
      <c r="I17" s="1"/>
      <c r="J17" s="1"/>
      <c r="K17" s="1"/>
    </row>
    <row r="18" spans="1:11">
      <c r="A18" s="1"/>
      <c r="B18" s="26"/>
      <c r="C18" s="1"/>
      <c r="D18" s="1"/>
      <c r="E18" s="1"/>
      <c r="F18" s="1"/>
      <c r="G18" s="1"/>
      <c r="H18" s="1"/>
      <c r="I18" s="1"/>
      <c r="J18" s="1"/>
      <c r="K18" s="1"/>
    </row>
    <row r="19" spans="1:11">
      <c r="A19" s="1"/>
      <c r="B19" s="1"/>
      <c r="C19" s="1"/>
      <c r="D19" s="1"/>
      <c r="E19" s="1"/>
      <c r="F19" s="1"/>
      <c r="G19" s="1"/>
      <c r="H19" s="86"/>
      <c r="I19" s="86"/>
      <c r="J19" s="86"/>
      <c r="K19" s="5"/>
    </row>
    <row r="24" spans="1:11" ht="28.5"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8932C-7EB6-4E15-89C1-195DDBDB38B4}">
  <sheetPr codeName="Arkusz81">
    <pageSetUpPr fitToPage="1"/>
  </sheetPr>
  <dimension ref="A1:K24"/>
  <sheetViews>
    <sheetView workbookViewId="0">
      <selection activeCell="G11" sqref="G11"/>
    </sheetView>
  </sheetViews>
  <sheetFormatPr defaultRowHeight="14.25"/>
  <cols>
    <col min="2" max="2" width="34.625"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228</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127.5">
      <c r="A11" s="2">
        <v>1</v>
      </c>
      <c r="B11" s="11" t="s">
        <v>171</v>
      </c>
      <c r="C11" s="9"/>
      <c r="D11" s="9"/>
      <c r="E11" s="8" t="s">
        <v>11</v>
      </c>
      <c r="F11" s="12">
        <v>100</v>
      </c>
      <c r="G11" s="3"/>
      <c r="H11" s="3">
        <f t="shared" ref="H11" si="0">ROUND(F11*G11,2)</f>
        <v>0</v>
      </c>
      <c r="I11" s="2">
        <v>8</v>
      </c>
      <c r="J11" s="3">
        <f>+H11*I11%</f>
        <v>0</v>
      </c>
      <c r="K11" s="4">
        <f>ROUND(H11+J11,2)</f>
        <v>0</v>
      </c>
    </row>
    <row r="12" spans="1:11" ht="15" thickBot="1">
      <c r="A12" s="1"/>
      <c r="B12" s="1"/>
      <c r="C12" s="1"/>
      <c r="D12" s="1"/>
      <c r="E12" s="91" t="s">
        <v>9</v>
      </c>
      <c r="F12" s="92"/>
      <c r="G12" s="93"/>
      <c r="H12" s="35">
        <f>SUM(H11:H11)</f>
        <v>0</v>
      </c>
      <c r="I12" s="36"/>
      <c r="J12" s="36"/>
      <c r="K12" s="35">
        <f>SUM(K11:K11)</f>
        <v>0</v>
      </c>
    </row>
    <row r="13" spans="1:11">
      <c r="A13" s="1"/>
      <c r="B13" s="24"/>
      <c r="C13" s="1"/>
      <c r="D13" s="1"/>
      <c r="E13" s="1"/>
      <c r="F13" s="1"/>
      <c r="G13" s="1"/>
      <c r="H13" s="1"/>
      <c r="I13" s="1"/>
      <c r="J13" s="1"/>
      <c r="K13" s="1"/>
    </row>
    <row r="14" spans="1:11">
      <c r="B14" s="24"/>
      <c r="C14" s="1"/>
      <c r="D14" s="1"/>
      <c r="E14" s="1"/>
      <c r="F14" s="1"/>
      <c r="G14" s="1"/>
      <c r="H14" s="1"/>
      <c r="I14" s="1"/>
      <c r="J14" s="1"/>
      <c r="K14" s="1"/>
    </row>
    <row r="15" spans="1:11">
      <c r="A15" s="1"/>
      <c r="B15" s="1"/>
      <c r="C15" s="1"/>
      <c r="D15" s="1"/>
      <c r="E15" s="1"/>
      <c r="F15" s="1"/>
      <c r="G15" s="1"/>
      <c r="H15" s="86"/>
      <c r="I15" s="86"/>
      <c r="J15" s="86"/>
      <c r="K15" s="5"/>
    </row>
    <row r="20" ht="29.25" customHeight="1"/>
    <row r="24" ht="36" customHeight="1"/>
  </sheetData>
  <mergeCells count="17">
    <mergeCell ref="E12:G12"/>
    <mergeCell ref="H15:J15"/>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5"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E4A2-A3B1-4511-AAA2-073992299701}">
  <sheetPr codeName="Arkusz82">
    <pageSetUpPr fitToPage="1"/>
  </sheetPr>
  <dimension ref="A1:K24"/>
  <sheetViews>
    <sheetView workbookViewId="0">
      <selection activeCell="G11" sqref="G11"/>
    </sheetView>
  </sheetViews>
  <sheetFormatPr defaultRowHeight="14.25"/>
  <cols>
    <col min="2" max="2" width="34.625"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s="1" customFormat="1" ht="12.75">
      <c r="A2" s="95" t="s">
        <v>160</v>
      </c>
      <c r="B2" s="96"/>
      <c r="C2" s="96"/>
      <c r="D2" s="96"/>
      <c r="E2" s="96"/>
      <c r="F2" s="96"/>
      <c r="G2" s="96"/>
      <c r="H2" s="96"/>
      <c r="I2" s="96"/>
      <c r="J2" s="96"/>
      <c r="K2" s="96"/>
    </row>
    <row r="3" spans="1:11" s="1" customFormat="1" ht="28.5" customHeight="1">
      <c r="A3" s="86" t="s">
        <v>161</v>
      </c>
      <c r="B3" s="86"/>
      <c r="C3" s="86"/>
      <c r="D3" s="86"/>
      <c r="E3" s="86"/>
      <c r="F3" s="86"/>
      <c r="G3" s="86"/>
      <c r="H3" s="86"/>
      <c r="I3" s="86"/>
      <c r="J3" s="86"/>
      <c r="K3" s="86"/>
    </row>
    <row r="4" spans="1:11" s="1" customFormat="1" ht="12.75">
      <c r="A4" s="5"/>
      <c r="B4" s="5"/>
      <c r="C4" s="5"/>
      <c r="D4" s="5"/>
      <c r="E4" s="5"/>
      <c r="F4" s="5"/>
      <c r="G4" s="5"/>
      <c r="H4" s="5"/>
      <c r="I4" s="5"/>
      <c r="J4" s="5"/>
      <c r="K4" s="5"/>
    </row>
    <row r="5" spans="1:11" s="1" customFormat="1" ht="12.75">
      <c r="A5" s="91" t="s">
        <v>162</v>
      </c>
      <c r="B5" s="97"/>
      <c r="C5" s="97"/>
      <c r="D5" s="97"/>
      <c r="E5" s="97"/>
      <c r="F5" s="97"/>
      <c r="G5" s="97"/>
      <c r="H5" s="97"/>
      <c r="I5" s="97"/>
      <c r="J5" s="97"/>
      <c r="K5" s="97"/>
    </row>
    <row r="6" spans="1:11" s="62" customFormat="1" ht="12.75">
      <c r="A6" s="98" t="s">
        <v>229</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63.75">
      <c r="A11" s="2">
        <v>1</v>
      </c>
      <c r="B11" s="11" t="s">
        <v>173</v>
      </c>
      <c r="C11" s="9"/>
      <c r="D11" s="9"/>
      <c r="E11" s="8" t="s">
        <v>11</v>
      </c>
      <c r="F11" s="12">
        <v>200</v>
      </c>
      <c r="G11" s="3"/>
      <c r="H11" s="3">
        <f t="shared" ref="H11" si="0">ROUND(F11*G11,2)</f>
        <v>0</v>
      </c>
      <c r="I11" s="2">
        <v>8</v>
      </c>
      <c r="J11" s="3">
        <f>+H11*I11%</f>
        <v>0</v>
      </c>
      <c r="K11" s="4">
        <f>ROUND(H11+J11,2)</f>
        <v>0</v>
      </c>
    </row>
    <row r="12" spans="1:11" ht="15" thickBot="1">
      <c r="A12" s="1"/>
      <c r="B12" s="1"/>
      <c r="C12" s="1"/>
      <c r="D12" s="1"/>
      <c r="E12" s="91" t="s">
        <v>9</v>
      </c>
      <c r="F12" s="92"/>
      <c r="G12" s="93"/>
      <c r="H12" s="35">
        <f>SUM(H11:H11)</f>
        <v>0</v>
      </c>
      <c r="I12" s="36"/>
      <c r="J12" s="36"/>
      <c r="K12" s="35">
        <f>SUM(K11:K11)</f>
        <v>0</v>
      </c>
    </row>
    <row r="13" spans="1:11">
      <c r="A13" s="1"/>
      <c r="B13" s="24"/>
      <c r="C13" s="1"/>
      <c r="D13" s="1"/>
      <c r="E13" s="1"/>
      <c r="F13" s="1"/>
      <c r="G13" s="1"/>
      <c r="H13" s="1"/>
      <c r="I13" s="1"/>
      <c r="J13" s="1"/>
      <c r="K13" s="1"/>
    </row>
    <row r="14" spans="1:11">
      <c r="B14" s="24"/>
      <c r="C14" s="1"/>
      <c r="D14" s="1"/>
      <c r="E14" s="1"/>
      <c r="F14" s="1"/>
      <c r="G14" s="1"/>
      <c r="H14" s="1"/>
      <c r="I14" s="1"/>
      <c r="J14" s="1"/>
      <c r="K14" s="1"/>
    </row>
    <row r="15" spans="1:11">
      <c r="A15" s="1"/>
      <c r="B15" s="1"/>
      <c r="C15" s="1"/>
      <c r="D15" s="1"/>
      <c r="E15" s="1"/>
      <c r="F15" s="1"/>
      <c r="G15" s="1"/>
      <c r="H15" s="86"/>
      <c r="I15" s="86"/>
      <c r="J15" s="86"/>
      <c r="K15" s="5"/>
    </row>
    <row r="20" ht="29.25" customHeight="1"/>
    <row r="24" ht="36" customHeight="1"/>
  </sheetData>
  <mergeCells count="17">
    <mergeCell ref="E12:G12"/>
    <mergeCell ref="H15:J15"/>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7F0D2-1406-4654-9270-17E2DA8BB2C3}">
  <sheetPr>
    <pageSetUpPr fitToPage="1"/>
  </sheetPr>
  <dimension ref="A1:K14"/>
  <sheetViews>
    <sheetView tabSelected="1" topLeftCell="A12" workbookViewId="0">
      <selection activeCell="M11" sqref="M11"/>
    </sheetView>
  </sheetViews>
  <sheetFormatPr defaultRowHeight="14.25"/>
  <cols>
    <col min="1" max="1" width="6.25" customWidth="1"/>
    <col min="2" max="2" width="106.625" customWidth="1"/>
    <col min="3" max="3" width="15" customWidth="1"/>
    <col min="4" max="4" width="9.75" customWidth="1"/>
    <col min="5" max="5" width="5.625" style="85" customWidth="1"/>
    <col min="6" max="6" width="10.125" style="85" bestFit="1" customWidth="1"/>
    <col min="7" max="7" width="9" style="85"/>
    <col min="8" max="8" width="11" style="85" customWidth="1"/>
    <col min="9" max="10" width="9" style="85"/>
    <col min="11" max="11" width="11.875" style="85" customWidth="1"/>
  </cols>
  <sheetData>
    <row r="1" spans="1:11" s="50" customFormat="1" ht="15" customHeight="1">
      <c r="A1" s="94" t="s">
        <v>250</v>
      </c>
      <c r="B1" s="94"/>
      <c r="C1" s="94"/>
      <c r="D1" s="94"/>
      <c r="E1" s="94"/>
      <c r="F1" s="94"/>
      <c r="G1" s="94"/>
      <c r="H1" s="94"/>
      <c r="I1" s="94"/>
      <c r="J1" s="94"/>
      <c r="K1" s="94"/>
    </row>
    <row r="2" spans="1:11">
      <c r="A2" s="95" t="s">
        <v>160</v>
      </c>
      <c r="B2" s="96"/>
      <c r="C2" s="96"/>
      <c r="D2" s="96"/>
      <c r="E2" s="96"/>
      <c r="F2" s="96"/>
      <c r="G2" s="96"/>
      <c r="H2" s="96"/>
      <c r="I2" s="96"/>
      <c r="J2" s="96"/>
      <c r="K2" s="96"/>
    </row>
    <row r="3" spans="1:11" ht="28.5" customHeight="1">
      <c r="A3" s="86" t="s">
        <v>161</v>
      </c>
      <c r="B3" s="86"/>
      <c r="C3" s="86"/>
      <c r="D3" s="86"/>
      <c r="E3" s="86"/>
      <c r="F3" s="86"/>
      <c r="G3" s="86"/>
      <c r="H3" s="86"/>
      <c r="I3" s="86"/>
      <c r="J3" s="86"/>
      <c r="K3" s="86"/>
    </row>
    <row r="4" spans="1:11">
      <c r="A4" s="5"/>
      <c r="B4" s="5"/>
      <c r="C4" s="5"/>
      <c r="D4" s="5"/>
      <c r="E4" s="78"/>
      <c r="F4" s="78"/>
      <c r="G4" s="78"/>
      <c r="H4" s="78"/>
      <c r="I4" s="78"/>
      <c r="J4" s="78"/>
      <c r="K4" s="78"/>
    </row>
    <row r="5" spans="1:11">
      <c r="A5" s="91" t="s">
        <v>162</v>
      </c>
      <c r="B5" s="97"/>
      <c r="C5" s="97"/>
      <c r="D5" s="97"/>
      <c r="E5" s="97"/>
      <c r="F5" s="97"/>
      <c r="G5" s="97"/>
      <c r="H5" s="97"/>
      <c r="I5" s="97"/>
      <c r="J5" s="97"/>
      <c r="K5" s="97"/>
    </row>
    <row r="6" spans="1:11">
      <c r="A6" s="98" t="s">
        <v>231</v>
      </c>
      <c r="B6" s="92"/>
      <c r="C6" s="92"/>
      <c r="D6" s="92"/>
      <c r="E6" s="92"/>
      <c r="F6" s="92"/>
      <c r="G6" s="92"/>
      <c r="H6" s="92"/>
      <c r="I6" s="92"/>
      <c r="J6" s="92"/>
      <c r="K6" s="92"/>
    </row>
    <row r="7" spans="1:11">
      <c r="A7" s="1"/>
      <c r="B7" s="1"/>
      <c r="C7" s="1"/>
      <c r="D7" s="1"/>
      <c r="E7" s="79"/>
      <c r="F7" s="79"/>
      <c r="G7" s="79"/>
      <c r="H7" s="79"/>
      <c r="I7" s="79"/>
      <c r="J7" s="79"/>
      <c r="K7" s="79"/>
    </row>
    <row r="8" spans="1:11">
      <c r="A8" s="87" t="s">
        <v>0</v>
      </c>
      <c r="B8" s="87" t="s">
        <v>1</v>
      </c>
      <c r="C8" s="89" t="s">
        <v>15</v>
      </c>
      <c r="D8" s="89" t="s">
        <v>14</v>
      </c>
      <c r="E8" s="106" t="s">
        <v>2</v>
      </c>
      <c r="F8" s="106" t="s">
        <v>3</v>
      </c>
      <c r="G8" s="108" t="s">
        <v>4</v>
      </c>
      <c r="H8" s="108" t="s">
        <v>5</v>
      </c>
      <c r="I8" s="108" t="s">
        <v>6</v>
      </c>
      <c r="J8" s="109"/>
      <c r="K8" s="108" t="s">
        <v>8</v>
      </c>
    </row>
    <row r="9" spans="1:11" ht="25.5">
      <c r="A9" s="88"/>
      <c r="B9" s="88"/>
      <c r="C9" s="88"/>
      <c r="D9" s="89"/>
      <c r="E9" s="107"/>
      <c r="F9" s="107"/>
      <c r="G9" s="107"/>
      <c r="H9" s="107"/>
      <c r="I9" s="80" t="s">
        <v>10</v>
      </c>
      <c r="J9" s="80" t="s">
        <v>7</v>
      </c>
      <c r="K9" s="108"/>
    </row>
    <row r="10" spans="1:11" ht="10.5" customHeight="1">
      <c r="A10" s="6">
        <v>1</v>
      </c>
      <c r="B10" s="7">
        <v>2</v>
      </c>
      <c r="C10" s="7">
        <v>3</v>
      </c>
      <c r="D10" s="7">
        <v>4</v>
      </c>
      <c r="E10" s="81">
        <v>5</v>
      </c>
      <c r="F10" s="81">
        <v>6</v>
      </c>
      <c r="G10" s="81">
        <v>7</v>
      </c>
      <c r="H10" s="81">
        <v>8</v>
      </c>
      <c r="I10" s="81">
        <v>9</v>
      </c>
      <c r="J10" s="81">
        <v>10</v>
      </c>
      <c r="K10" s="81">
        <v>11</v>
      </c>
    </row>
    <row r="11" spans="1:11" ht="395.25">
      <c r="A11" s="2">
        <v>1</v>
      </c>
      <c r="B11" s="27" t="s">
        <v>251</v>
      </c>
      <c r="C11" s="9"/>
      <c r="D11" s="9"/>
      <c r="E11" s="8" t="s">
        <v>11</v>
      </c>
      <c r="F11" s="82">
        <v>1</v>
      </c>
      <c r="G11" s="77"/>
      <c r="H11" s="42">
        <f>F11*G11</f>
        <v>0</v>
      </c>
      <c r="I11" s="43">
        <v>8</v>
      </c>
      <c r="J11" s="42">
        <f>+H11*I11%</f>
        <v>0</v>
      </c>
      <c r="K11" s="44">
        <f>ROUND(H11+J11,2)</f>
        <v>0</v>
      </c>
    </row>
    <row r="12" spans="1:11" ht="409.5">
      <c r="A12" s="2">
        <v>2</v>
      </c>
      <c r="B12" s="76" t="s">
        <v>252</v>
      </c>
      <c r="C12" s="9"/>
      <c r="D12" s="9"/>
      <c r="E12" s="8" t="s">
        <v>11</v>
      </c>
      <c r="F12" s="82">
        <v>100</v>
      </c>
      <c r="G12" s="42"/>
      <c r="H12" s="42">
        <f>F12*G12</f>
        <v>0</v>
      </c>
      <c r="I12" s="43">
        <v>8</v>
      </c>
      <c r="J12" s="42">
        <f t="shared" ref="J12" si="0">+H12*I12%</f>
        <v>0</v>
      </c>
      <c r="K12" s="44">
        <f t="shared" ref="K12" si="1">ROUND(H12+J12,2)</f>
        <v>0</v>
      </c>
    </row>
    <row r="13" spans="1:11" ht="15" thickBot="1">
      <c r="A13" s="1"/>
      <c r="B13" s="1"/>
      <c r="C13" s="1"/>
      <c r="D13" s="1"/>
      <c r="E13" s="103" t="s">
        <v>9</v>
      </c>
      <c r="F13" s="104"/>
      <c r="G13" s="105"/>
      <c r="H13" s="83">
        <f>SUM(H11:H12)</f>
        <v>0</v>
      </c>
      <c r="I13" s="84"/>
      <c r="J13" s="84"/>
      <c r="K13" s="83">
        <f>SUM(K11:K12)</f>
        <v>0</v>
      </c>
    </row>
    <row r="14" spans="1:11">
      <c r="A14" s="1"/>
      <c r="B14" s="24"/>
      <c r="C14" s="1"/>
      <c r="D14" s="1"/>
      <c r="E14" s="79"/>
      <c r="F14" s="79"/>
      <c r="G14" s="79"/>
      <c r="H14" s="79"/>
      <c r="I14" s="79"/>
      <c r="J14" s="79"/>
      <c r="K14" s="79"/>
    </row>
  </sheetData>
  <mergeCells count="16">
    <mergeCell ref="E13:G13"/>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7" right="0.7" top="0.75" bottom="0.75" header="0.3" footer="0.3"/>
  <pageSetup paperSize="9" scale="5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4CD18-9D7E-421F-AED3-3D13723D690E}">
  <dimension ref="A1:K23"/>
  <sheetViews>
    <sheetView topLeftCell="A10" workbookViewId="0">
      <selection activeCell="G10" sqref="G10:G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c r="A2" s="95" t="s">
        <v>233</v>
      </c>
      <c r="B2" s="96"/>
      <c r="C2" s="96"/>
      <c r="D2" s="96"/>
      <c r="E2" s="96"/>
      <c r="F2" s="96"/>
      <c r="G2" s="96"/>
      <c r="H2" s="96"/>
      <c r="I2" s="96"/>
      <c r="J2" s="96"/>
      <c r="K2" s="96"/>
    </row>
    <row r="3" spans="1:11" ht="29.25" customHeight="1">
      <c r="A3" s="86" t="s">
        <v>161</v>
      </c>
      <c r="B3" s="86"/>
      <c r="C3" s="86"/>
      <c r="D3" s="86"/>
      <c r="E3" s="86"/>
      <c r="F3" s="86"/>
      <c r="G3" s="86"/>
      <c r="H3" s="86"/>
      <c r="I3" s="86"/>
      <c r="J3" s="86"/>
      <c r="K3" s="86"/>
    </row>
    <row r="4" spans="1:11">
      <c r="A4" s="98" t="s">
        <v>249</v>
      </c>
      <c r="B4" s="92"/>
      <c r="C4" s="92"/>
      <c r="D4" s="92"/>
      <c r="E4" s="92"/>
      <c r="F4" s="92"/>
      <c r="G4" s="92"/>
      <c r="H4" s="92"/>
      <c r="I4" s="92"/>
      <c r="J4" s="92"/>
      <c r="K4" s="92"/>
    </row>
    <row r="5" spans="1:11">
      <c r="A5" s="1"/>
      <c r="B5" s="1"/>
      <c r="C5" s="1"/>
      <c r="D5" s="1"/>
      <c r="E5" s="1"/>
      <c r="F5" s="1"/>
      <c r="G5" s="1"/>
      <c r="H5" s="1"/>
      <c r="I5" s="1"/>
      <c r="J5" s="1"/>
      <c r="K5" s="1"/>
    </row>
    <row r="6" spans="1:11">
      <c r="A6" s="87" t="s">
        <v>0</v>
      </c>
      <c r="B6" s="87" t="s">
        <v>1</v>
      </c>
      <c r="C6" s="89" t="s">
        <v>15</v>
      </c>
      <c r="D6" s="89" t="s">
        <v>14</v>
      </c>
      <c r="E6" s="87" t="s">
        <v>2</v>
      </c>
      <c r="F6" s="87" t="s">
        <v>3</v>
      </c>
      <c r="G6" s="89" t="s">
        <v>4</v>
      </c>
      <c r="H6" s="89" t="s">
        <v>5</v>
      </c>
      <c r="I6" s="89" t="s">
        <v>6</v>
      </c>
      <c r="J6" s="90"/>
      <c r="K6" s="89" t="s">
        <v>8</v>
      </c>
    </row>
    <row r="7" spans="1:11" ht="25.5">
      <c r="A7" s="88"/>
      <c r="B7" s="88"/>
      <c r="C7" s="88"/>
      <c r="D7" s="89"/>
      <c r="E7" s="88"/>
      <c r="F7" s="88"/>
      <c r="G7" s="88"/>
      <c r="H7" s="88"/>
      <c r="I7" s="10" t="s">
        <v>10</v>
      </c>
      <c r="J7" s="10" t="s">
        <v>7</v>
      </c>
      <c r="K7" s="89"/>
    </row>
    <row r="8" spans="1:11">
      <c r="A8" s="6">
        <v>1</v>
      </c>
      <c r="B8" s="7">
        <v>2</v>
      </c>
      <c r="C8" s="7">
        <v>3</v>
      </c>
      <c r="D8" s="7">
        <v>4</v>
      </c>
      <c r="E8" s="7">
        <v>5</v>
      </c>
      <c r="F8" s="7">
        <v>6</v>
      </c>
      <c r="G8" s="7">
        <v>7</v>
      </c>
      <c r="H8" s="7">
        <v>8</v>
      </c>
      <c r="I8" s="7">
        <v>9</v>
      </c>
      <c r="J8" s="7">
        <v>10</v>
      </c>
      <c r="K8" s="7">
        <v>11</v>
      </c>
    </row>
    <row r="9" spans="1:11" ht="25.5">
      <c r="A9" s="13">
        <v>1</v>
      </c>
      <c r="B9" s="14" t="s">
        <v>234</v>
      </c>
      <c r="C9" s="15"/>
      <c r="D9" s="15"/>
      <c r="E9" s="16"/>
      <c r="F9" s="17"/>
      <c r="G9" s="15"/>
      <c r="H9" s="18"/>
      <c r="I9" s="15"/>
      <c r="J9" s="18"/>
      <c r="K9" s="19"/>
    </row>
    <row r="10" spans="1:11" ht="153">
      <c r="A10" s="2" t="s">
        <v>25</v>
      </c>
      <c r="B10" s="11" t="s">
        <v>235</v>
      </c>
      <c r="C10" s="9"/>
      <c r="D10" s="9"/>
      <c r="E10" s="8" t="s">
        <v>11</v>
      </c>
      <c r="F10" s="12">
        <v>70</v>
      </c>
      <c r="G10" s="3"/>
      <c r="H10" s="3">
        <f>ROUND(F10*G10,2)</f>
        <v>0</v>
      </c>
      <c r="I10" s="2">
        <v>8</v>
      </c>
      <c r="J10" s="3">
        <f t="shared" ref="J10:J12" si="0">+H10*I10%</f>
        <v>0</v>
      </c>
      <c r="K10" s="4">
        <f t="shared" ref="K10:K12" si="1">ROUND(H10+J10,2)</f>
        <v>0</v>
      </c>
    </row>
    <row r="11" spans="1:11" ht="51">
      <c r="A11" s="2" t="s">
        <v>26</v>
      </c>
      <c r="B11" s="11" t="s">
        <v>236</v>
      </c>
      <c r="C11" s="9"/>
      <c r="D11" s="9"/>
      <c r="E11" s="8" t="s">
        <v>11</v>
      </c>
      <c r="F11" s="12">
        <v>70</v>
      </c>
      <c r="G11" s="3"/>
      <c r="H11" s="3">
        <f t="shared" ref="H11:H12" si="2">ROUND(F11*G11,2)</f>
        <v>0</v>
      </c>
      <c r="I11" s="2">
        <v>8</v>
      </c>
      <c r="J11" s="3">
        <f t="shared" si="0"/>
        <v>0</v>
      </c>
      <c r="K11" s="4">
        <f t="shared" si="1"/>
        <v>0</v>
      </c>
    </row>
    <row r="12" spans="1:11" ht="25.5">
      <c r="A12" s="2" t="s">
        <v>126</v>
      </c>
      <c r="B12" s="11" t="s">
        <v>237</v>
      </c>
      <c r="C12" s="9"/>
      <c r="D12" s="21"/>
      <c r="E12" s="8" t="s">
        <v>11</v>
      </c>
      <c r="F12" s="12">
        <v>2</v>
      </c>
      <c r="G12" s="3"/>
      <c r="H12" s="3">
        <f t="shared" si="2"/>
        <v>0</v>
      </c>
      <c r="I12" s="2">
        <v>23</v>
      </c>
      <c r="J12" s="3">
        <f t="shared" si="0"/>
        <v>0</v>
      </c>
      <c r="K12" s="4">
        <f t="shared" si="1"/>
        <v>0</v>
      </c>
    </row>
    <row r="13" spans="1:11" ht="38.25">
      <c r="A13" s="13">
        <v>2</v>
      </c>
      <c r="B13" s="66" t="s">
        <v>238</v>
      </c>
      <c r="C13" s="67"/>
      <c r="D13" s="67"/>
      <c r="E13" s="67"/>
      <c r="F13" s="67"/>
      <c r="G13" s="18"/>
      <c r="H13" s="67"/>
      <c r="I13" s="67"/>
      <c r="J13" s="67"/>
      <c r="K13" s="67"/>
    </row>
    <row r="14" spans="1:11" ht="267.75">
      <c r="A14" s="2" t="s">
        <v>27</v>
      </c>
      <c r="B14" s="68" t="s">
        <v>239</v>
      </c>
      <c r="C14" s="69"/>
      <c r="D14" s="69"/>
      <c r="E14" s="2" t="s">
        <v>11</v>
      </c>
      <c r="F14" s="2">
        <v>30</v>
      </c>
      <c r="G14" s="3"/>
      <c r="H14" s="3">
        <f>ROUND(F14*G14,2)</f>
        <v>0</v>
      </c>
      <c r="I14" s="2">
        <v>8</v>
      </c>
      <c r="J14" s="3">
        <f>SUM(H14*I14%)</f>
        <v>0</v>
      </c>
      <c r="K14" s="3">
        <f>ROUND(H14+J14,2)</f>
        <v>0</v>
      </c>
    </row>
    <row r="15" spans="1:11" ht="76.5">
      <c r="A15" s="2" t="s">
        <v>28</v>
      </c>
      <c r="B15" s="68" t="s">
        <v>240</v>
      </c>
      <c r="C15" s="69"/>
      <c r="D15" s="69"/>
      <c r="E15" s="2" t="s">
        <v>11</v>
      </c>
      <c r="F15" s="2">
        <v>50</v>
      </c>
      <c r="G15" s="3"/>
      <c r="H15" s="3">
        <f>ROUND(F15*G15,2)</f>
        <v>0</v>
      </c>
      <c r="I15" s="2">
        <v>8</v>
      </c>
      <c r="J15" s="3">
        <f t="shared" ref="J15:J19" si="3">SUM(H15*I15%)</f>
        <v>0</v>
      </c>
      <c r="K15" s="3">
        <f t="shared" ref="K15:K19" si="4">ROUND(H15+J15,2)</f>
        <v>0</v>
      </c>
    </row>
    <row r="16" spans="1:11" ht="216.75">
      <c r="A16" s="2" t="s">
        <v>29</v>
      </c>
      <c r="B16" s="68" t="s">
        <v>241</v>
      </c>
      <c r="C16" s="69"/>
      <c r="D16" s="69"/>
      <c r="E16" s="2" t="s">
        <v>11</v>
      </c>
      <c r="F16" s="2">
        <v>50</v>
      </c>
      <c r="G16" s="3"/>
      <c r="H16" s="3">
        <f t="shared" ref="H16:H19" si="5">ROUND(F16*G16,2)</f>
        <v>0</v>
      </c>
      <c r="I16" s="2">
        <v>8</v>
      </c>
      <c r="J16" s="3">
        <f t="shared" si="3"/>
        <v>0</v>
      </c>
      <c r="K16" s="3">
        <f t="shared" si="4"/>
        <v>0</v>
      </c>
    </row>
    <row r="17" spans="1:11" ht="25.5">
      <c r="A17" s="2" t="s">
        <v>30</v>
      </c>
      <c r="B17" s="68" t="s">
        <v>242</v>
      </c>
      <c r="C17" s="69"/>
      <c r="D17" s="69"/>
      <c r="E17" s="2" t="s">
        <v>11</v>
      </c>
      <c r="F17" s="2">
        <v>10</v>
      </c>
      <c r="G17" s="3"/>
      <c r="H17" s="3">
        <f t="shared" si="5"/>
        <v>0</v>
      </c>
      <c r="I17" s="2">
        <v>8</v>
      </c>
      <c r="J17" s="3">
        <f t="shared" si="3"/>
        <v>0</v>
      </c>
      <c r="K17" s="3">
        <f t="shared" si="4"/>
        <v>0</v>
      </c>
    </row>
    <row r="18" spans="1:11">
      <c r="A18" s="2" t="s">
        <v>31</v>
      </c>
      <c r="B18" s="65" t="s">
        <v>243</v>
      </c>
      <c r="C18" s="69"/>
      <c r="D18" s="69"/>
      <c r="E18" s="2" t="s">
        <v>11</v>
      </c>
      <c r="F18" s="2">
        <v>50</v>
      </c>
      <c r="G18" s="3"/>
      <c r="H18" s="3">
        <f t="shared" si="5"/>
        <v>0</v>
      </c>
      <c r="I18" s="2">
        <v>8</v>
      </c>
      <c r="J18" s="3">
        <f t="shared" si="3"/>
        <v>0</v>
      </c>
      <c r="K18" s="3">
        <f t="shared" si="4"/>
        <v>0</v>
      </c>
    </row>
    <row r="19" spans="1:11">
      <c r="A19" s="2" t="s">
        <v>244</v>
      </c>
      <c r="B19" s="68" t="s">
        <v>245</v>
      </c>
      <c r="C19" s="69"/>
      <c r="D19" s="69"/>
      <c r="E19" s="2" t="s">
        <v>11</v>
      </c>
      <c r="F19" s="2">
        <v>10</v>
      </c>
      <c r="G19" s="3"/>
      <c r="H19" s="3">
        <f t="shared" si="5"/>
        <v>0</v>
      </c>
      <c r="I19" s="2">
        <v>8</v>
      </c>
      <c r="J19" s="3">
        <f t="shared" si="3"/>
        <v>0</v>
      </c>
      <c r="K19" s="3">
        <f t="shared" si="4"/>
        <v>0</v>
      </c>
    </row>
    <row r="20" spans="1:11" ht="51">
      <c r="A20" s="70">
        <v>3</v>
      </c>
      <c r="B20" s="71" t="s">
        <v>246</v>
      </c>
      <c r="C20" s="67"/>
      <c r="D20" s="67"/>
      <c r="E20" s="13"/>
      <c r="F20" s="67"/>
      <c r="G20" s="72"/>
      <c r="H20" s="67"/>
      <c r="I20" s="67"/>
      <c r="J20" s="67"/>
      <c r="K20" s="67"/>
    </row>
    <row r="21" spans="1:11" ht="153">
      <c r="A21" s="2" t="s">
        <v>218</v>
      </c>
      <c r="B21" s="73" t="s">
        <v>247</v>
      </c>
      <c r="C21" s="69"/>
      <c r="D21" s="69"/>
      <c r="E21" s="2" t="s">
        <v>11</v>
      </c>
      <c r="F21" s="2">
        <v>30</v>
      </c>
      <c r="G21" s="3"/>
      <c r="H21" s="3">
        <f>ROUND(F21*G21,2)</f>
        <v>0</v>
      </c>
      <c r="I21" s="2">
        <v>8</v>
      </c>
      <c r="J21" s="3">
        <f>SUM(H21*I21%)</f>
        <v>0</v>
      </c>
      <c r="K21" s="3">
        <f>ROUND(H21+J21,2)</f>
        <v>0</v>
      </c>
    </row>
    <row r="22" spans="1:11" ht="115.5" thickBot="1">
      <c r="A22" s="2" t="s">
        <v>219</v>
      </c>
      <c r="B22" s="68" t="s">
        <v>248</v>
      </c>
      <c r="C22" s="69"/>
      <c r="D22" s="69"/>
      <c r="E22" s="2" t="s">
        <v>11</v>
      </c>
      <c r="F22" s="2">
        <v>40</v>
      </c>
      <c r="G22" s="3"/>
      <c r="H22" s="3">
        <f t="shared" ref="H22" si="6">ROUND(F22*G22,2)</f>
        <v>0</v>
      </c>
      <c r="I22" s="2">
        <v>8</v>
      </c>
      <c r="J22" s="3">
        <f t="shared" ref="J22" si="7">SUM(H22*I22%)</f>
        <v>0</v>
      </c>
      <c r="K22" s="3">
        <f t="shared" ref="K22" si="8">ROUND(H22+J22,2)</f>
        <v>0</v>
      </c>
    </row>
    <row r="23" spans="1:11" ht="15" thickBot="1">
      <c r="E23" s="91" t="s">
        <v>9</v>
      </c>
      <c r="F23" s="110"/>
      <c r="G23" s="111"/>
      <c r="H23" s="74">
        <f>SUM(H10:H22)</f>
        <v>0</v>
      </c>
      <c r="I23" s="75"/>
      <c r="J23" s="75"/>
      <c r="K23" s="74">
        <f>SUM(K10:K22)</f>
        <v>0</v>
      </c>
    </row>
  </sheetData>
  <mergeCells count="15">
    <mergeCell ref="E23:G23"/>
    <mergeCell ref="A1:K1"/>
    <mergeCell ref="A2:K2"/>
    <mergeCell ref="A3:K3"/>
    <mergeCell ref="A4:K4"/>
    <mergeCell ref="A6:A7"/>
    <mergeCell ref="B6:B7"/>
    <mergeCell ref="C6:C7"/>
    <mergeCell ref="D6:D7"/>
    <mergeCell ref="E6:E7"/>
    <mergeCell ref="F6:F7"/>
    <mergeCell ref="G6:G7"/>
    <mergeCell ref="H6:H7"/>
    <mergeCell ref="I6:J6"/>
    <mergeCell ref="K6:K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pageSetUpPr fitToPage="1"/>
  </sheetPr>
  <dimension ref="A1:K23"/>
  <sheetViews>
    <sheetView workbookViewId="0">
      <selection activeCell="G11" sqref="G11:G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s="50" customFormat="1" ht="15">
      <c r="A2" s="95" t="s">
        <v>160</v>
      </c>
      <c r="B2" s="96"/>
      <c r="C2" s="96"/>
      <c r="D2" s="96"/>
      <c r="E2" s="96"/>
      <c r="F2" s="96"/>
      <c r="G2" s="96"/>
      <c r="H2" s="96"/>
      <c r="I2" s="96"/>
      <c r="J2" s="96"/>
      <c r="K2" s="96"/>
    </row>
    <row r="3" spans="1:11" s="50" customFormat="1" ht="28.5" customHeight="1">
      <c r="A3" s="86" t="s">
        <v>161</v>
      </c>
      <c r="B3" s="86"/>
      <c r="C3" s="86"/>
      <c r="D3" s="86"/>
      <c r="E3" s="86"/>
      <c r="F3" s="86"/>
      <c r="G3" s="86"/>
      <c r="H3" s="86"/>
      <c r="I3" s="86"/>
      <c r="J3" s="86"/>
      <c r="K3" s="86"/>
    </row>
    <row r="4" spans="1:11" s="50" customFormat="1" ht="15">
      <c r="A4" s="5"/>
      <c r="B4" s="5"/>
      <c r="C4" s="5"/>
      <c r="D4" s="5"/>
      <c r="E4" s="5"/>
      <c r="F4" s="5"/>
      <c r="G4" s="5"/>
      <c r="H4" s="5"/>
      <c r="I4" s="5"/>
      <c r="J4" s="5"/>
      <c r="K4" s="5"/>
    </row>
    <row r="5" spans="1:11" s="50" customFormat="1" ht="15">
      <c r="A5" s="91" t="s">
        <v>162</v>
      </c>
      <c r="B5" s="97"/>
      <c r="C5" s="97"/>
      <c r="D5" s="97"/>
      <c r="E5" s="97"/>
      <c r="F5" s="97"/>
      <c r="G5" s="97"/>
      <c r="H5" s="97"/>
      <c r="I5" s="97"/>
      <c r="J5" s="97"/>
      <c r="K5" s="97"/>
    </row>
    <row r="6" spans="1:11">
      <c r="A6" s="98" t="s">
        <v>200</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140.25">
      <c r="A11" s="2">
        <v>1</v>
      </c>
      <c r="B11" s="11" t="s">
        <v>52</v>
      </c>
      <c r="C11" s="9"/>
      <c r="D11" s="9"/>
      <c r="E11" s="8" t="s">
        <v>11</v>
      </c>
      <c r="F11" s="12">
        <v>60</v>
      </c>
      <c r="G11" s="3"/>
      <c r="H11" s="3">
        <f>ROUND(F11*G11,2)</f>
        <v>0</v>
      </c>
      <c r="I11" s="2">
        <v>8</v>
      </c>
      <c r="J11" s="3">
        <f>+H11*I11%</f>
        <v>0</v>
      </c>
      <c r="K11" s="4">
        <f>ROUND(H11+J11,2)</f>
        <v>0</v>
      </c>
    </row>
    <row r="12" spans="1:11" ht="81" customHeight="1">
      <c r="A12" s="2">
        <v>2</v>
      </c>
      <c r="B12" s="11" t="s">
        <v>53</v>
      </c>
      <c r="C12" s="9"/>
      <c r="D12" s="9"/>
      <c r="E12" s="8" t="s">
        <v>11</v>
      </c>
      <c r="F12" s="12">
        <v>13000</v>
      </c>
      <c r="G12" s="2"/>
      <c r="H12" s="3">
        <f>ROUND(F12*G12,2)</f>
        <v>0</v>
      </c>
      <c r="I12" s="2">
        <v>8</v>
      </c>
      <c r="J12" s="3">
        <f t="shared" ref="J12:J14" si="0">+H12*I12%</f>
        <v>0</v>
      </c>
      <c r="K12" s="4">
        <f t="shared" ref="K12:K14" si="1">ROUND(H12+J12,2)</f>
        <v>0</v>
      </c>
    </row>
    <row r="13" spans="1:11" ht="89.25" customHeight="1">
      <c r="A13" s="2">
        <v>3</v>
      </c>
      <c r="B13" s="11" t="s">
        <v>54</v>
      </c>
      <c r="C13" s="9"/>
      <c r="D13" s="9"/>
      <c r="E13" s="8" t="s">
        <v>11</v>
      </c>
      <c r="F13" s="12">
        <v>1000</v>
      </c>
      <c r="G13" s="2"/>
      <c r="H13" s="3">
        <f>ROUND(F13*G13,2)</f>
        <v>0</v>
      </c>
      <c r="I13" s="2">
        <v>8</v>
      </c>
      <c r="J13" s="3">
        <f t="shared" si="0"/>
        <v>0</v>
      </c>
      <c r="K13" s="4">
        <f t="shared" si="1"/>
        <v>0</v>
      </c>
    </row>
    <row r="14" spans="1:11" ht="174" customHeight="1">
      <c r="A14" s="2">
        <v>4</v>
      </c>
      <c r="B14" s="11" t="s">
        <v>55</v>
      </c>
      <c r="C14" s="9"/>
      <c r="D14" s="9"/>
      <c r="E14" s="8" t="s">
        <v>11</v>
      </c>
      <c r="F14" s="12">
        <v>400</v>
      </c>
      <c r="G14" s="3"/>
      <c r="H14" s="3">
        <f>ROUND(F14*G14,2)</f>
        <v>0</v>
      </c>
      <c r="I14" s="2">
        <v>8</v>
      </c>
      <c r="J14" s="3">
        <f t="shared" si="0"/>
        <v>0</v>
      </c>
      <c r="K14" s="4">
        <f t="shared" si="1"/>
        <v>0</v>
      </c>
    </row>
    <row r="15" spans="1:11" ht="15" thickBot="1">
      <c r="A15" s="1"/>
      <c r="B15" s="1"/>
      <c r="C15" s="1"/>
      <c r="D15" s="1"/>
      <c r="E15" s="91" t="s">
        <v>9</v>
      </c>
      <c r="F15" s="92"/>
      <c r="G15" s="93"/>
      <c r="H15" s="35">
        <f>SUM(H11:H14)</f>
        <v>0</v>
      </c>
      <c r="I15" s="36"/>
      <c r="J15" s="36"/>
      <c r="K15" s="35">
        <f>SUM(K11:K14)</f>
        <v>0</v>
      </c>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86"/>
      <c r="I18" s="86"/>
      <c r="J18" s="86"/>
      <c r="K18" s="5"/>
    </row>
    <row r="23" spans="1:11" ht="36" customHeight="1"/>
  </sheetData>
  <mergeCells count="17">
    <mergeCell ref="H18:J18"/>
    <mergeCell ref="F8:F9"/>
    <mergeCell ref="G8:G9"/>
    <mergeCell ref="H8:H9"/>
    <mergeCell ref="I8:J8"/>
    <mergeCell ref="E15:G15"/>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2FC05-A409-4368-A599-7EED6B005486}">
  <dimension ref="A1"/>
  <sheetViews>
    <sheetView workbookViewId="0"/>
  </sheetViews>
  <sheetFormatPr defaultRowHeight="14.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4">
    <pageSetUpPr fitToPage="1"/>
  </sheetPr>
  <dimension ref="A1:K20"/>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s="50" customFormat="1" ht="15">
      <c r="A2" s="95" t="s">
        <v>160</v>
      </c>
      <c r="B2" s="96"/>
      <c r="C2" s="96"/>
      <c r="D2" s="96"/>
      <c r="E2" s="96"/>
      <c r="F2" s="96"/>
      <c r="G2" s="96"/>
      <c r="H2" s="96"/>
      <c r="I2" s="96"/>
      <c r="J2" s="96"/>
      <c r="K2" s="96"/>
    </row>
    <row r="3" spans="1:11" s="50" customFormat="1" ht="28.5" customHeight="1">
      <c r="A3" s="86" t="s">
        <v>161</v>
      </c>
      <c r="B3" s="86"/>
      <c r="C3" s="86"/>
      <c r="D3" s="86"/>
      <c r="E3" s="86"/>
      <c r="F3" s="86"/>
      <c r="G3" s="86"/>
      <c r="H3" s="86"/>
      <c r="I3" s="86"/>
      <c r="J3" s="86"/>
      <c r="K3" s="86"/>
    </row>
    <row r="4" spans="1:11" s="50" customFormat="1" ht="15">
      <c r="A4" s="5"/>
      <c r="B4" s="5"/>
      <c r="C4" s="5"/>
      <c r="D4" s="5"/>
      <c r="E4" s="5"/>
      <c r="F4" s="5"/>
      <c r="G4" s="5"/>
      <c r="H4" s="5"/>
      <c r="I4" s="5"/>
      <c r="J4" s="5"/>
      <c r="K4" s="5"/>
    </row>
    <row r="5" spans="1:11" s="50" customFormat="1" ht="15">
      <c r="A5" s="91" t="s">
        <v>162</v>
      </c>
      <c r="B5" s="97"/>
      <c r="C5" s="97"/>
      <c r="D5" s="97"/>
      <c r="E5" s="97"/>
      <c r="F5" s="97"/>
      <c r="G5" s="97"/>
      <c r="H5" s="97"/>
      <c r="I5" s="97"/>
      <c r="J5" s="97"/>
      <c r="K5" s="97"/>
    </row>
    <row r="6" spans="1:11">
      <c r="A6" s="98" t="s">
        <v>201</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102">
      <c r="A11" s="2">
        <v>1</v>
      </c>
      <c r="B11" s="11" t="s">
        <v>190</v>
      </c>
      <c r="C11" s="9"/>
      <c r="D11" s="9"/>
      <c r="E11" s="8" t="s">
        <v>16</v>
      </c>
      <c r="F11" s="12">
        <v>200</v>
      </c>
      <c r="G11" s="42"/>
      <c r="H11" s="3">
        <f>ROUND(F11*G11,2)</f>
        <v>0</v>
      </c>
      <c r="I11" s="2">
        <v>8</v>
      </c>
      <c r="J11" s="3">
        <f>+H11*I11%</f>
        <v>0</v>
      </c>
      <c r="K11" s="4">
        <f>ROUND(H11+J11,2)</f>
        <v>0</v>
      </c>
    </row>
    <row r="12" spans="1:11" ht="15" thickBot="1">
      <c r="A12" s="1"/>
      <c r="B12" s="24"/>
      <c r="C12" s="1"/>
      <c r="D12" s="1"/>
      <c r="E12" s="91" t="s">
        <v>9</v>
      </c>
      <c r="F12" s="92"/>
      <c r="G12" s="93"/>
      <c r="H12" s="35">
        <f>SUM(H11:H11)</f>
        <v>0</v>
      </c>
      <c r="I12" s="36"/>
      <c r="J12" s="36"/>
      <c r="K12" s="35">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86"/>
      <c r="I15" s="86"/>
      <c r="J15" s="86"/>
      <c r="K15" s="5"/>
    </row>
    <row r="20" ht="38.2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5">
    <pageSetUpPr fitToPage="1"/>
  </sheetPr>
  <dimension ref="A1:K25"/>
  <sheetViews>
    <sheetView workbookViewId="0">
      <selection activeCell="G11" sqref="G11:G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s="50" customFormat="1" ht="15">
      <c r="A2" s="95" t="s">
        <v>160</v>
      </c>
      <c r="B2" s="96"/>
      <c r="C2" s="96"/>
      <c r="D2" s="96"/>
      <c r="E2" s="96"/>
      <c r="F2" s="96"/>
      <c r="G2" s="96"/>
      <c r="H2" s="96"/>
      <c r="I2" s="96"/>
      <c r="J2" s="96"/>
      <c r="K2" s="96"/>
    </row>
    <row r="3" spans="1:11" s="50" customFormat="1" ht="28.5" customHeight="1">
      <c r="A3" s="86" t="s">
        <v>161</v>
      </c>
      <c r="B3" s="86"/>
      <c r="C3" s="86"/>
      <c r="D3" s="86"/>
      <c r="E3" s="86"/>
      <c r="F3" s="86"/>
      <c r="G3" s="86"/>
      <c r="H3" s="86"/>
      <c r="I3" s="86"/>
      <c r="J3" s="86"/>
      <c r="K3" s="86"/>
    </row>
    <row r="4" spans="1:11" s="50" customFormat="1" ht="15">
      <c r="A4" s="5"/>
      <c r="B4" s="5"/>
      <c r="C4" s="5"/>
      <c r="D4" s="5"/>
      <c r="E4" s="5"/>
      <c r="F4" s="5"/>
      <c r="G4" s="5"/>
      <c r="H4" s="5"/>
      <c r="I4" s="5"/>
      <c r="J4" s="5"/>
      <c r="K4" s="5"/>
    </row>
    <row r="5" spans="1:11" s="50" customFormat="1" ht="15">
      <c r="A5" s="91" t="s">
        <v>162</v>
      </c>
      <c r="B5" s="97"/>
      <c r="C5" s="97"/>
      <c r="D5" s="97"/>
      <c r="E5" s="97"/>
      <c r="F5" s="97"/>
      <c r="G5" s="97"/>
      <c r="H5" s="97"/>
      <c r="I5" s="97"/>
      <c r="J5" s="97"/>
      <c r="K5" s="97"/>
    </row>
    <row r="6" spans="1:11">
      <c r="A6" s="98" t="s">
        <v>12</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66">
      <c r="A11" s="2">
        <v>1</v>
      </c>
      <c r="B11" s="11" t="s">
        <v>186</v>
      </c>
      <c r="C11" s="9"/>
      <c r="D11" s="9"/>
      <c r="E11" s="8" t="s">
        <v>11</v>
      </c>
      <c r="F11" s="12">
        <v>6000</v>
      </c>
      <c r="G11" s="3"/>
      <c r="H11" s="3">
        <f t="shared" ref="H11:H16" si="0">ROUND(F11*G11,2)</f>
        <v>0</v>
      </c>
      <c r="I11" s="2">
        <v>8</v>
      </c>
      <c r="J11" s="3">
        <f>+H11*I11%</f>
        <v>0</v>
      </c>
      <c r="K11" s="4">
        <f>ROUND(H11+J11,2)</f>
        <v>0</v>
      </c>
    </row>
    <row r="12" spans="1:11" ht="38.25">
      <c r="A12" s="2">
        <v>2</v>
      </c>
      <c r="B12" s="11" t="s">
        <v>61</v>
      </c>
      <c r="C12" s="9"/>
      <c r="D12" s="9"/>
      <c r="E12" s="8" t="s">
        <v>11</v>
      </c>
      <c r="F12" s="12">
        <v>500</v>
      </c>
      <c r="G12" s="3"/>
      <c r="H12" s="3">
        <f t="shared" si="0"/>
        <v>0</v>
      </c>
      <c r="I12" s="2">
        <v>8</v>
      </c>
      <c r="J12" s="3">
        <f t="shared" ref="J12:J16" si="1">+H12*I12%</f>
        <v>0</v>
      </c>
      <c r="K12" s="4">
        <f t="shared" ref="K12:K16" si="2">ROUND(H12+J12,2)</f>
        <v>0</v>
      </c>
    </row>
    <row r="13" spans="1:11" ht="76.5">
      <c r="A13" s="2">
        <v>3</v>
      </c>
      <c r="B13" s="11" t="s">
        <v>58</v>
      </c>
      <c r="C13" s="9"/>
      <c r="D13" s="9"/>
      <c r="E13" s="8" t="s">
        <v>11</v>
      </c>
      <c r="F13" s="12">
        <v>3000</v>
      </c>
      <c r="G13" s="3"/>
      <c r="H13" s="3">
        <f t="shared" si="0"/>
        <v>0</v>
      </c>
      <c r="I13" s="2">
        <v>8</v>
      </c>
      <c r="J13" s="3">
        <f t="shared" si="1"/>
        <v>0</v>
      </c>
      <c r="K13" s="4">
        <f t="shared" si="2"/>
        <v>0</v>
      </c>
    </row>
    <row r="14" spans="1:11" ht="117">
      <c r="A14" s="2">
        <v>4</v>
      </c>
      <c r="B14" s="51" t="s">
        <v>230</v>
      </c>
      <c r="C14" s="9"/>
      <c r="D14" s="9"/>
      <c r="E14" s="8" t="s">
        <v>11</v>
      </c>
      <c r="F14" s="12">
        <v>4100</v>
      </c>
      <c r="G14" s="3"/>
      <c r="H14" s="3">
        <f t="shared" si="0"/>
        <v>0</v>
      </c>
      <c r="I14" s="2">
        <v>8</v>
      </c>
      <c r="J14" s="3">
        <f t="shared" si="1"/>
        <v>0</v>
      </c>
      <c r="K14" s="4">
        <f t="shared" si="2"/>
        <v>0</v>
      </c>
    </row>
    <row r="15" spans="1:11" ht="51">
      <c r="A15" s="2">
        <v>5</v>
      </c>
      <c r="B15" s="11" t="s">
        <v>59</v>
      </c>
      <c r="C15" s="9"/>
      <c r="D15" s="9"/>
      <c r="E15" s="8" t="s">
        <v>11</v>
      </c>
      <c r="F15" s="12">
        <v>100</v>
      </c>
      <c r="G15" s="3"/>
      <c r="H15" s="3">
        <f t="shared" si="0"/>
        <v>0</v>
      </c>
      <c r="I15" s="2">
        <v>8</v>
      </c>
      <c r="J15" s="3">
        <f t="shared" si="1"/>
        <v>0</v>
      </c>
      <c r="K15" s="4">
        <f t="shared" si="2"/>
        <v>0</v>
      </c>
    </row>
    <row r="16" spans="1:11" ht="51">
      <c r="A16" s="2">
        <v>6</v>
      </c>
      <c r="B16" s="11" t="s">
        <v>60</v>
      </c>
      <c r="C16" s="9"/>
      <c r="D16" s="9"/>
      <c r="E16" s="8" t="s">
        <v>11</v>
      </c>
      <c r="F16" s="12">
        <v>6000</v>
      </c>
      <c r="G16" s="3"/>
      <c r="H16" s="3">
        <f t="shared" si="0"/>
        <v>0</v>
      </c>
      <c r="I16" s="2">
        <v>8</v>
      </c>
      <c r="J16" s="3">
        <f t="shared" si="1"/>
        <v>0</v>
      </c>
      <c r="K16" s="4">
        <f t="shared" si="2"/>
        <v>0</v>
      </c>
    </row>
    <row r="17" spans="1:11" ht="15" thickBot="1">
      <c r="A17" s="1"/>
      <c r="B17" s="1"/>
      <c r="C17" s="1"/>
      <c r="D17" s="1"/>
      <c r="E17" s="91" t="s">
        <v>9</v>
      </c>
      <c r="F17" s="92"/>
      <c r="G17" s="93"/>
      <c r="H17" s="35">
        <f>SUM(H11:H16)</f>
        <v>0</v>
      </c>
      <c r="I17" s="36"/>
      <c r="J17" s="36"/>
      <c r="K17" s="35">
        <f>SUM(K11:K16)</f>
        <v>0</v>
      </c>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86"/>
      <c r="I20" s="86"/>
      <c r="J20" s="86"/>
      <c r="K20" s="5"/>
    </row>
    <row r="25" spans="1:11" ht="36.7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20">
    <pageSetUpPr fitToPage="1"/>
  </sheetPr>
  <dimension ref="A1:K28"/>
  <sheetViews>
    <sheetView workbookViewId="0">
      <selection activeCell="G11" sqref="G11:G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50" customFormat="1" ht="15" customHeight="1">
      <c r="A1" s="94" t="s">
        <v>250</v>
      </c>
      <c r="B1" s="94"/>
      <c r="C1" s="94"/>
      <c r="D1" s="94"/>
      <c r="E1" s="94"/>
      <c r="F1" s="94"/>
      <c r="G1" s="94"/>
      <c r="H1" s="94"/>
      <c r="I1" s="94"/>
      <c r="J1" s="94"/>
      <c r="K1" s="94"/>
    </row>
    <row r="2" spans="1:11" s="50" customFormat="1" ht="15">
      <c r="A2" s="95" t="s">
        <v>160</v>
      </c>
      <c r="B2" s="96"/>
      <c r="C2" s="96"/>
      <c r="D2" s="96"/>
      <c r="E2" s="96"/>
      <c r="F2" s="96"/>
      <c r="G2" s="96"/>
      <c r="H2" s="96"/>
      <c r="I2" s="96"/>
      <c r="J2" s="96"/>
      <c r="K2" s="96"/>
    </row>
    <row r="3" spans="1:11" s="50" customFormat="1" ht="28.5" customHeight="1">
      <c r="A3" s="86" t="s">
        <v>161</v>
      </c>
      <c r="B3" s="86"/>
      <c r="C3" s="86"/>
      <c r="D3" s="86"/>
      <c r="E3" s="86"/>
      <c r="F3" s="86"/>
      <c r="G3" s="86"/>
      <c r="H3" s="86"/>
      <c r="I3" s="86"/>
      <c r="J3" s="86"/>
      <c r="K3" s="86"/>
    </row>
    <row r="4" spans="1:11" s="50" customFormat="1" ht="15">
      <c r="A4" s="5"/>
      <c r="B4" s="5"/>
      <c r="C4" s="5"/>
      <c r="D4" s="5"/>
      <c r="E4" s="5"/>
      <c r="F4" s="5"/>
      <c r="G4" s="5"/>
      <c r="H4" s="5"/>
      <c r="I4" s="5"/>
      <c r="J4" s="5"/>
      <c r="K4" s="5"/>
    </row>
    <row r="5" spans="1:11" s="50" customFormat="1" ht="15">
      <c r="A5" s="91" t="s">
        <v>162</v>
      </c>
      <c r="B5" s="97"/>
      <c r="C5" s="97"/>
      <c r="D5" s="97"/>
      <c r="E5" s="97"/>
      <c r="F5" s="97"/>
      <c r="G5" s="97"/>
      <c r="H5" s="97"/>
      <c r="I5" s="97"/>
      <c r="J5" s="97"/>
      <c r="K5" s="97"/>
    </row>
    <row r="6" spans="1:11">
      <c r="A6" s="98" t="s">
        <v>202</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7">
        <v>2</v>
      </c>
      <c r="C10" s="7">
        <v>3</v>
      </c>
      <c r="D10" s="7">
        <v>4</v>
      </c>
      <c r="E10" s="7">
        <v>5</v>
      </c>
      <c r="F10" s="7">
        <v>6</v>
      </c>
      <c r="G10" s="7">
        <v>7</v>
      </c>
      <c r="H10" s="7">
        <v>8</v>
      </c>
      <c r="I10" s="7">
        <v>9</v>
      </c>
      <c r="J10" s="7">
        <v>10</v>
      </c>
      <c r="K10" s="7">
        <v>11</v>
      </c>
    </row>
    <row r="11" spans="1:11" ht="25.5">
      <c r="A11" s="2">
        <v>1</v>
      </c>
      <c r="B11" s="11" t="s">
        <v>63</v>
      </c>
      <c r="C11" s="9"/>
      <c r="D11" s="9"/>
      <c r="E11" s="8" t="s">
        <v>11</v>
      </c>
      <c r="F11" s="12">
        <v>10</v>
      </c>
      <c r="G11" s="3"/>
      <c r="H11" s="3">
        <f t="shared" ref="H11:H18" si="0">ROUND(F11*G11,2)</f>
        <v>0</v>
      </c>
      <c r="I11" s="2">
        <v>8</v>
      </c>
      <c r="J11" s="3">
        <f>+H11*I11%</f>
        <v>0</v>
      </c>
      <c r="K11" s="4">
        <f>ROUND(H11+J11,2)</f>
        <v>0</v>
      </c>
    </row>
    <row r="12" spans="1:11" ht="25.5">
      <c r="A12" s="2">
        <v>2</v>
      </c>
      <c r="B12" s="11" t="s">
        <v>64</v>
      </c>
      <c r="C12" s="9"/>
      <c r="D12" s="9"/>
      <c r="E12" s="8" t="s">
        <v>11</v>
      </c>
      <c r="F12" s="12">
        <v>20</v>
      </c>
      <c r="G12" s="3"/>
      <c r="H12" s="3">
        <f t="shared" si="0"/>
        <v>0</v>
      </c>
      <c r="I12" s="2">
        <v>8</v>
      </c>
      <c r="J12" s="3">
        <f t="shared" ref="J12:J18" si="1">+H12*I12%</f>
        <v>0</v>
      </c>
      <c r="K12" s="4">
        <f t="shared" ref="K12:K18" si="2">ROUND(H12+J12,2)</f>
        <v>0</v>
      </c>
    </row>
    <row r="13" spans="1:11" ht="25.5">
      <c r="A13" s="2">
        <v>3</v>
      </c>
      <c r="B13" s="11" t="s">
        <v>65</v>
      </c>
      <c r="C13" s="9"/>
      <c r="D13" s="9"/>
      <c r="E13" s="8" t="s">
        <v>11</v>
      </c>
      <c r="F13" s="12">
        <v>150</v>
      </c>
      <c r="G13" s="3"/>
      <c r="H13" s="3">
        <f t="shared" si="0"/>
        <v>0</v>
      </c>
      <c r="I13" s="2">
        <v>8</v>
      </c>
      <c r="J13" s="3">
        <f t="shared" si="1"/>
        <v>0</v>
      </c>
      <c r="K13" s="4">
        <f t="shared" si="2"/>
        <v>0</v>
      </c>
    </row>
    <row r="14" spans="1:11" ht="25.5">
      <c r="A14" s="2">
        <v>4</v>
      </c>
      <c r="B14" s="11" t="s">
        <v>66</v>
      </c>
      <c r="C14" s="9"/>
      <c r="D14" s="9"/>
      <c r="E14" s="8" t="s">
        <v>11</v>
      </c>
      <c r="F14" s="12">
        <v>20</v>
      </c>
      <c r="G14" s="3"/>
      <c r="H14" s="3">
        <f t="shared" si="0"/>
        <v>0</v>
      </c>
      <c r="I14" s="2">
        <v>8</v>
      </c>
      <c r="J14" s="3">
        <f t="shared" si="1"/>
        <v>0</v>
      </c>
      <c r="K14" s="4">
        <f t="shared" si="2"/>
        <v>0</v>
      </c>
    </row>
    <row r="15" spans="1:11" ht="25.5">
      <c r="A15" s="2">
        <v>5</v>
      </c>
      <c r="B15" s="11" t="s">
        <v>67</v>
      </c>
      <c r="C15" s="9"/>
      <c r="D15" s="9"/>
      <c r="E15" s="8" t="s">
        <v>11</v>
      </c>
      <c r="F15" s="12">
        <v>200</v>
      </c>
      <c r="G15" s="3"/>
      <c r="H15" s="3">
        <f t="shared" si="0"/>
        <v>0</v>
      </c>
      <c r="I15" s="2">
        <v>8</v>
      </c>
      <c r="J15" s="3">
        <f t="shared" si="1"/>
        <v>0</v>
      </c>
      <c r="K15" s="4">
        <f t="shared" si="2"/>
        <v>0</v>
      </c>
    </row>
    <row r="16" spans="1:11" ht="25.5">
      <c r="A16" s="2">
        <v>6</v>
      </c>
      <c r="B16" s="11" t="s">
        <v>68</v>
      </c>
      <c r="C16" s="9"/>
      <c r="D16" s="9"/>
      <c r="E16" s="8" t="s">
        <v>11</v>
      </c>
      <c r="F16" s="12">
        <v>20</v>
      </c>
      <c r="G16" s="2"/>
      <c r="H16" s="3">
        <f t="shared" si="0"/>
        <v>0</v>
      </c>
      <c r="I16" s="2">
        <v>8</v>
      </c>
      <c r="J16" s="3">
        <f t="shared" si="1"/>
        <v>0</v>
      </c>
      <c r="K16" s="4">
        <f t="shared" si="2"/>
        <v>0</v>
      </c>
    </row>
    <row r="17" spans="1:11" ht="25.5">
      <c r="A17" s="2">
        <v>7</v>
      </c>
      <c r="B17" s="11" t="s">
        <v>69</v>
      </c>
      <c r="C17" s="9"/>
      <c r="D17" s="9"/>
      <c r="E17" s="8" t="s">
        <v>11</v>
      </c>
      <c r="F17" s="12">
        <v>300</v>
      </c>
      <c r="G17" s="3"/>
      <c r="H17" s="3">
        <f t="shared" si="0"/>
        <v>0</v>
      </c>
      <c r="I17" s="2">
        <v>8</v>
      </c>
      <c r="J17" s="3">
        <f t="shared" si="1"/>
        <v>0</v>
      </c>
      <c r="K17" s="4">
        <f t="shared" si="2"/>
        <v>0</v>
      </c>
    </row>
    <row r="18" spans="1:11" ht="51">
      <c r="A18" s="2">
        <v>8</v>
      </c>
      <c r="B18" s="11" t="s">
        <v>70</v>
      </c>
      <c r="C18" s="9"/>
      <c r="D18" s="9"/>
      <c r="E18" s="8" t="s">
        <v>11</v>
      </c>
      <c r="F18" s="12">
        <v>3200</v>
      </c>
      <c r="G18" s="2"/>
      <c r="H18" s="3">
        <f t="shared" si="0"/>
        <v>0</v>
      </c>
      <c r="I18" s="2">
        <v>8</v>
      </c>
      <c r="J18" s="3">
        <f t="shared" si="1"/>
        <v>0</v>
      </c>
      <c r="K18" s="4">
        <f t="shared" si="2"/>
        <v>0</v>
      </c>
    </row>
    <row r="19" spans="1:11" ht="15" thickBot="1">
      <c r="A19" s="1"/>
      <c r="B19" s="1"/>
      <c r="C19" s="1"/>
      <c r="D19" s="1"/>
      <c r="E19" s="91" t="s">
        <v>9</v>
      </c>
      <c r="F19" s="92"/>
      <c r="G19" s="93"/>
      <c r="H19" s="35">
        <f>SUM(H11:H18)</f>
        <v>0</v>
      </c>
      <c r="I19" s="36"/>
      <c r="J19" s="36"/>
      <c r="K19" s="35">
        <f>SUM(K11:K18)</f>
        <v>0</v>
      </c>
    </row>
    <row r="20" spans="1:11" ht="38.25">
      <c r="A20" s="1"/>
      <c r="B20" s="24" t="s">
        <v>72</v>
      </c>
      <c r="C20" s="1"/>
      <c r="D20" s="1"/>
      <c r="E20" s="20"/>
      <c r="F20" s="1"/>
      <c r="G20" s="1"/>
      <c r="H20" s="25"/>
      <c r="I20" s="1"/>
      <c r="J20" s="1"/>
      <c r="K20" s="25"/>
    </row>
    <row r="21" spans="1:11" ht="25.5">
      <c r="A21" s="1"/>
      <c r="B21" s="24" t="s">
        <v>71</v>
      </c>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86"/>
      <c r="I23" s="86"/>
      <c r="J23" s="86"/>
      <c r="K23" s="5"/>
    </row>
    <row r="28" spans="1:11" ht="33.75" customHeight="1"/>
  </sheetData>
  <mergeCells count="17">
    <mergeCell ref="H23:J23"/>
    <mergeCell ref="F8:F9"/>
    <mergeCell ref="G8:G9"/>
    <mergeCell ref="H8:H9"/>
    <mergeCell ref="I8:J8"/>
    <mergeCell ref="E19:G19"/>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E8D2F-5F5E-424F-94D3-B47CEB1D1B9B}">
  <dimension ref="A1:K31"/>
  <sheetViews>
    <sheetView workbookViewId="0">
      <selection activeCell="G10" sqref="G10:G2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c r="A2" s="95" t="s">
        <v>160</v>
      </c>
      <c r="B2" s="96"/>
      <c r="C2" s="96"/>
      <c r="D2" s="96"/>
      <c r="E2" s="96"/>
      <c r="F2" s="96"/>
      <c r="G2" s="96"/>
      <c r="H2" s="96"/>
      <c r="I2" s="96"/>
      <c r="J2" s="96"/>
      <c r="K2" s="96"/>
    </row>
    <row r="3" spans="1:11" ht="27.75" customHeight="1">
      <c r="A3" s="86" t="s">
        <v>161</v>
      </c>
      <c r="B3" s="86"/>
      <c r="C3" s="86"/>
      <c r="D3" s="86"/>
      <c r="E3" s="86"/>
      <c r="F3" s="86"/>
      <c r="G3" s="86"/>
      <c r="H3" s="86"/>
      <c r="I3" s="86"/>
      <c r="J3" s="86"/>
      <c r="K3" s="86"/>
    </row>
    <row r="4" spans="1:11">
      <c r="A4" s="5"/>
      <c r="B4" s="5"/>
      <c r="C4" s="5"/>
      <c r="D4" s="5"/>
      <c r="E4" s="5"/>
      <c r="F4" s="5"/>
      <c r="G4" s="5"/>
      <c r="H4" s="5"/>
      <c r="I4" s="5"/>
      <c r="J4" s="5"/>
      <c r="K4" s="5"/>
    </row>
    <row r="5" spans="1:11">
      <c r="A5" s="91" t="s">
        <v>162</v>
      </c>
      <c r="B5" s="97"/>
      <c r="C5" s="97"/>
      <c r="D5" s="97"/>
      <c r="E5" s="97"/>
      <c r="F5" s="97"/>
      <c r="G5" s="97"/>
      <c r="H5" s="97"/>
      <c r="I5" s="97"/>
      <c r="J5" s="97"/>
      <c r="K5" s="97"/>
    </row>
    <row r="6" spans="1:11">
      <c r="A6" s="98" t="s">
        <v>203</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22">
        <v>2</v>
      </c>
      <c r="C10" s="7">
        <v>3</v>
      </c>
      <c r="D10" s="7">
        <v>4</v>
      </c>
      <c r="E10" s="7">
        <v>5</v>
      </c>
      <c r="F10" s="7">
        <v>6</v>
      </c>
      <c r="G10" s="7"/>
      <c r="H10" s="7">
        <v>8</v>
      </c>
      <c r="I10" s="7">
        <v>9</v>
      </c>
      <c r="J10" s="7">
        <v>10</v>
      </c>
      <c r="K10" s="7">
        <v>11</v>
      </c>
    </row>
    <row r="11" spans="1:11">
      <c r="A11" s="23">
        <v>1</v>
      </c>
      <c r="B11" s="11" t="s">
        <v>83</v>
      </c>
      <c r="C11" s="9"/>
      <c r="D11" s="9"/>
      <c r="E11" s="8" t="s">
        <v>11</v>
      </c>
      <c r="F11" s="12">
        <v>1800</v>
      </c>
      <c r="G11" s="3"/>
      <c r="H11" s="3">
        <f t="shared" ref="H11:H27" si="0">ROUND(F11*G11,2)</f>
        <v>0</v>
      </c>
      <c r="I11" s="2">
        <v>8</v>
      </c>
      <c r="J11" s="3">
        <f t="shared" ref="J11:J17" si="1">+H11*I11%</f>
        <v>0</v>
      </c>
      <c r="K11" s="4">
        <f t="shared" ref="K11:K17" si="2">ROUND(H11+J11,2)</f>
        <v>0</v>
      </c>
    </row>
    <row r="12" spans="1:11" ht="25.5">
      <c r="A12" s="23">
        <v>2</v>
      </c>
      <c r="B12" s="11" t="s">
        <v>87</v>
      </c>
      <c r="C12" s="9"/>
      <c r="D12" s="9"/>
      <c r="E12" s="8" t="s">
        <v>11</v>
      </c>
      <c r="F12" s="12">
        <v>250</v>
      </c>
      <c r="G12" s="3"/>
      <c r="H12" s="3">
        <f t="shared" si="0"/>
        <v>0</v>
      </c>
      <c r="I12" s="2">
        <v>8</v>
      </c>
      <c r="J12" s="3">
        <f t="shared" si="1"/>
        <v>0</v>
      </c>
      <c r="K12" s="4">
        <f t="shared" si="2"/>
        <v>0</v>
      </c>
    </row>
    <row r="13" spans="1:11" ht="51">
      <c r="A13" s="23">
        <v>3</v>
      </c>
      <c r="B13" s="14" t="s">
        <v>89</v>
      </c>
      <c r="C13" s="15"/>
      <c r="D13" s="15"/>
      <c r="E13" s="16"/>
      <c r="F13" s="17"/>
      <c r="G13" s="18"/>
      <c r="H13" s="18"/>
      <c r="I13" s="13"/>
      <c r="J13" s="18"/>
      <c r="K13" s="19"/>
    </row>
    <row r="14" spans="1:11">
      <c r="A14" s="2" t="s">
        <v>218</v>
      </c>
      <c r="B14" s="11" t="s">
        <v>90</v>
      </c>
      <c r="C14" s="9"/>
      <c r="D14" s="9"/>
      <c r="E14" s="8" t="s">
        <v>13</v>
      </c>
      <c r="F14" s="12">
        <v>50</v>
      </c>
      <c r="G14" s="3"/>
      <c r="H14" s="3">
        <f t="shared" si="0"/>
        <v>0</v>
      </c>
      <c r="I14" s="2">
        <v>8</v>
      </c>
      <c r="J14" s="3">
        <f t="shared" si="1"/>
        <v>0</v>
      </c>
      <c r="K14" s="4">
        <f t="shared" si="2"/>
        <v>0</v>
      </c>
    </row>
    <row r="15" spans="1:11">
      <c r="A15" s="2" t="s">
        <v>219</v>
      </c>
      <c r="B15" s="11" t="s">
        <v>91</v>
      </c>
      <c r="C15" s="9"/>
      <c r="D15" s="9"/>
      <c r="E15" s="8" t="s">
        <v>13</v>
      </c>
      <c r="F15" s="12">
        <v>10</v>
      </c>
      <c r="G15" s="3"/>
      <c r="H15" s="3">
        <f t="shared" si="0"/>
        <v>0</v>
      </c>
      <c r="I15" s="2">
        <v>8</v>
      </c>
      <c r="J15" s="3">
        <f t="shared" si="1"/>
        <v>0</v>
      </c>
      <c r="K15" s="4">
        <f t="shared" si="2"/>
        <v>0</v>
      </c>
    </row>
    <row r="16" spans="1:11">
      <c r="A16" s="2" t="s">
        <v>220</v>
      </c>
      <c r="B16" s="11" t="s">
        <v>92</v>
      </c>
      <c r="C16" s="9"/>
      <c r="D16" s="9"/>
      <c r="E16" s="8" t="s">
        <v>13</v>
      </c>
      <c r="F16" s="12">
        <v>40</v>
      </c>
      <c r="G16" s="3"/>
      <c r="H16" s="3">
        <f t="shared" si="0"/>
        <v>0</v>
      </c>
      <c r="I16" s="2">
        <v>8</v>
      </c>
      <c r="J16" s="3">
        <f t="shared" si="1"/>
        <v>0</v>
      </c>
      <c r="K16" s="4">
        <f t="shared" si="2"/>
        <v>0</v>
      </c>
    </row>
    <row r="17" spans="1:11">
      <c r="A17" s="2" t="s">
        <v>221</v>
      </c>
      <c r="B17" s="11" t="s">
        <v>93</v>
      </c>
      <c r="C17" s="9"/>
      <c r="D17" s="9"/>
      <c r="E17" s="8" t="s">
        <v>13</v>
      </c>
      <c r="F17" s="12">
        <v>15</v>
      </c>
      <c r="G17" s="3"/>
      <c r="H17" s="3">
        <f t="shared" si="0"/>
        <v>0</v>
      </c>
      <c r="I17" s="2">
        <v>8</v>
      </c>
      <c r="J17" s="3">
        <f t="shared" si="1"/>
        <v>0</v>
      </c>
      <c r="K17" s="4">
        <f t="shared" si="2"/>
        <v>0</v>
      </c>
    </row>
    <row r="18" spans="1:11" ht="51">
      <c r="A18" s="13">
        <v>4</v>
      </c>
      <c r="B18" s="14" t="s">
        <v>94</v>
      </c>
      <c r="C18" s="15"/>
      <c r="D18" s="15"/>
      <c r="E18" s="16"/>
      <c r="F18" s="17"/>
      <c r="G18" s="18"/>
      <c r="H18" s="18"/>
      <c r="I18" s="13"/>
      <c r="J18" s="18"/>
      <c r="K18" s="19"/>
    </row>
    <row r="19" spans="1:11">
      <c r="A19" s="2" t="s">
        <v>222</v>
      </c>
      <c r="B19" s="11" t="s">
        <v>95</v>
      </c>
      <c r="C19" s="9"/>
      <c r="D19" s="9"/>
      <c r="E19" s="8" t="s">
        <v>13</v>
      </c>
      <c r="F19" s="12">
        <v>20</v>
      </c>
      <c r="G19" s="3"/>
      <c r="H19" s="3">
        <f t="shared" si="0"/>
        <v>0</v>
      </c>
      <c r="I19" s="2">
        <v>8</v>
      </c>
      <c r="J19" s="3">
        <f t="shared" ref="J19:J27" si="3">+H19*I19%</f>
        <v>0</v>
      </c>
      <c r="K19" s="4">
        <f t="shared" ref="K19:K27" si="4">ROUND(H19+J19,2)</f>
        <v>0</v>
      </c>
    </row>
    <row r="20" spans="1:11">
      <c r="A20" s="2" t="s">
        <v>223</v>
      </c>
      <c r="B20" s="11" t="s">
        <v>96</v>
      </c>
      <c r="C20" s="9"/>
      <c r="D20" s="9"/>
      <c r="E20" s="8" t="s">
        <v>13</v>
      </c>
      <c r="F20" s="12">
        <v>2</v>
      </c>
      <c r="G20" s="3"/>
      <c r="H20" s="3">
        <f t="shared" si="0"/>
        <v>0</v>
      </c>
      <c r="I20" s="2">
        <v>8</v>
      </c>
      <c r="J20" s="3">
        <f t="shared" si="3"/>
        <v>0</v>
      </c>
      <c r="K20" s="4">
        <f t="shared" si="4"/>
        <v>0</v>
      </c>
    </row>
    <row r="21" spans="1:11">
      <c r="A21" s="2" t="s">
        <v>224</v>
      </c>
      <c r="B21" s="11" t="s">
        <v>97</v>
      </c>
      <c r="C21" s="9"/>
      <c r="D21" s="9"/>
      <c r="E21" s="8" t="s">
        <v>13</v>
      </c>
      <c r="F21" s="12">
        <v>5</v>
      </c>
      <c r="G21" s="3"/>
      <c r="H21" s="3">
        <f t="shared" si="0"/>
        <v>0</v>
      </c>
      <c r="I21" s="2">
        <v>8</v>
      </c>
      <c r="J21" s="3">
        <f t="shared" si="3"/>
        <v>0</v>
      </c>
      <c r="K21" s="4">
        <f t="shared" si="4"/>
        <v>0</v>
      </c>
    </row>
    <row r="22" spans="1:11">
      <c r="A22" s="2" t="s">
        <v>224</v>
      </c>
      <c r="B22" s="11" t="s">
        <v>98</v>
      </c>
      <c r="C22" s="9"/>
      <c r="D22" s="9"/>
      <c r="E22" s="8" t="s">
        <v>13</v>
      </c>
      <c r="F22" s="12">
        <v>30</v>
      </c>
      <c r="G22" s="3"/>
      <c r="H22" s="3">
        <f t="shared" si="0"/>
        <v>0</v>
      </c>
      <c r="I22" s="2">
        <v>8</v>
      </c>
      <c r="J22" s="3">
        <f t="shared" si="3"/>
        <v>0</v>
      </c>
      <c r="K22" s="4">
        <f t="shared" si="4"/>
        <v>0</v>
      </c>
    </row>
    <row r="23" spans="1:11">
      <c r="A23" s="2" t="s">
        <v>225</v>
      </c>
      <c r="B23" s="11" t="s">
        <v>99</v>
      </c>
      <c r="C23" s="9"/>
      <c r="D23" s="9"/>
      <c r="E23" s="8" t="s">
        <v>13</v>
      </c>
      <c r="F23" s="12">
        <v>5</v>
      </c>
      <c r="G23" s="3"/>
      <c r="H23" s="3">
        <f t="shared" si="0"/>
        <v>0</v>
      </c>
      <c r="I23" s="2">
        <v>8</v>
      </c>
      <c r="J23" s="3">
        <f t="shared" si="3"/>
        <v>0</v>
      </c>
      <c r="K23" s="4">
        <f t="shared" si="4"/>
        <v>0</v>
      </c>
    </row>
    <row r="24" spans="1:11">
      <c r="A24" s="2">
        <v>5</v>
      </c>
      <c r="B24" s="11" t="s">
        <v>100</v>
      </c>
      <c r="C24" s="9"/>
      <c r="D24" s="9"/>
      <c r="E24" s="8" t="s">
        <v>11</v>
      </c>
      <c r="F24" s="12">
        <v>5</v>
      </c>
      <c r="G24" s="3"/>
      <c r="H24" s="3">
        <f t="shared" si="0"/>
        <v>0</v>
      </c>
      <c r="I24" s="2">
        <v>8</v>
      </c>
      <c r="J24" s="3">
        <f t="shared" si="3"/>
        <v>0</v>
      </c>
      <c r="K24" s="4">
        <f t="shared" si="4"/>
        <v>0</v>
      </c>
    </row>
    <row r="25" spans="1:11">
      <c r="A25" s="2">
        <v>6</v>
      </c>
      <c r="B25" s="11" t="s">
        <v>101</v>
      </c>
      <c r="C25" s="9"/>
      <c r="D25" s="9"/>
      <c r="E25" s="8" t="s">
        <v>11</v>
      </c>
      <c r="F25" s="12">
        <v>5</v>
      </c>
      <c r="G25" s="3"/>
      <c r="H25" s="3">
        <f t="shared" si="0"/>
        <v>0</v>
      </c>
      <c r="I25" s="2">
        <v>8</v>
      </c>
      <c r="J25" s="3">
        <f t="shared" si="3"/>
        <v>0</v>
      </c>
      <c r="K25" s="4">
        <f t="shared" si="4"/>
        <v>0</v>
      </c>
    </row>
    <row r="26" spans="1:11" ht="204">
      <c r="A26" s="2">
        <v>7</v>
      </c>
      <c r="B26" s="11" t="s">
        <v>118</v>
      </c>
      <c r="C26" s="9"/>
      <c r="D26" s="9"/>
      <c r="E26" s="8" t="s">
        <v>11</v>
      </c>
      <c r="F26" s="12">
        <v>1200</v>
      </c>
      <c r="G26" s="3"/>
      <c r="H26" s="3">
        <f t="shared" si="0"/>
        <v>0</v>
      </c>
      <c r="I26" s="2">
        <v>8</v>
      </c>
      <c r="J26" s="3">
        <f t="shared" si="3"/>
        <v>0</v>
      </c>
      <c r="K26" s="4">
        <f t="shared" si="4"/>
        <v>0</v>
      </c>
    </row>
    <row r="27" spans="1:11" ht="25.5">
      <c r="A27" s="2">
        <v>8</v>
      </c>
      <c r="B27" s="11" t="s">
        <v>103</v>
      </c>
      <c r="C27" s="9"/>
      <c r="D27" s="9"/>
      <c r="E27" s="8" t="s">
        <v>11</v>
      </c>
      <c r="F27" s="12">
        <v>40</v>
      </c>
      <c r="G27" s="3"/>
      <c r="H27" s="3">
        <f t="shared" si="0"/>
        <v>0</v>
      </c>
      <c r="I27" s="2">
        <v>8</v>
      </c>
      <c r="J27" s="3">
        <f t="shared" si="3"/>
        <v>0</v>
      </c>
      <c r="K27" s="4">
        <f t="shared" si="4"/>
        <v>0</v>
      </c>
    </row>
    <row r="28" spans="1:11" ht="128.25" thickBot="1">
      <c r="A28" s="2">
        <v>9</v>
      </c>
      <c r="B28" s="11" t="s">
        <v>119</v>
      </c>
      <c r="C28" s="9"/>
      <c r="D28" s="9"/>
      <c r="E28" s="34" t="s">
        <v>11</v>
      </c>
      <c r="F28" s="45">
        <v>600</v>
      </c>
      <c r="G28" s="28"/>
      <c r="H28" s="28">
        <f>ROUND(F28*G28,2)</f>
        <v>0</v>
      </c>
      <c r="I28" s="2">
        <v>8</v>
      </c>
      <c r="J28" s="3">
        <f>+H28*I28%</f>
        <v>0</v>
      </c>
      <c r="K28" s="29">
        <f>ROUND(H28+J28,2)</f>
        <v>0</v>
      </c>
    </row>
    <row r="29" spans="1:11" ht="15" thickBot="1">
      <c r="A29" s="31"/>
      <c r="B29" s="32"/>
      <c r="C29" s="33"/>
      <c r="D29" s="33"/>
      <c r="E29" s="99" t="s">
        <v>9</v>
      </c>
      <c r="F29" s="99"/>
      <c r="G29" s="100"/>
      <c r="H29" s="37">
        <f>SUM(H11:H28)</f>
        <v>0</v>
      </c>
      <c r="I29" s="38"/>
      <c r="J29" s="38"/>
      <c r="K29" s="39">
        <f>SUM(K11:K28)</f>
        <v>0</v>
      </c>
    </row>
    <row r="30" spans="1:11">
      <c r="A30" s="1"/>
      <c r="B30" s="24"/>
      <c r="C30" s="1"/>
      <c r="D30" s="1"/>
      <c r="E30" s="1"/>
      <c r="F30" s="1"/>
      <c r="G30" s="1"/>
      <c r="H30" s="1"/>
      <c r="I30" s="1"/>
      <c r="J30" s="1"/>
      <c r="K30" s="1"/>
    </row>
    <row r="31" spans="1:11">
      <c r="A31" s="1"/>
      <c r="B31" s="24"/>
      <c r="C31" s="1"/>
      <c r="D31" s="1"/>
      <c r="E31" s="1"/>
      <c r="F31" s="1"/>
      <c r="G31" s="1"/>
      <c r="H31" s="1"/>
      <c r="I31" s="1"/>
      <c r="J31" s="1"/>
      <c r="K31" s="1"/>
    </row>
  </sheetData>
  <mergeCells count="16">
    <mergeCell ref="E29:G29"/>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D5D9C-501D-4B97-A241-9D4C0AF8907D}">
  <dimension ref="A1:K21"/>
  <sheetViews>
    <sheetView workbookViewId="0">
      <selection activeCell="G11" sqref="G11:G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c r="A2" s="95" t="s">
        <v>160</v>
      </c>
      <c r="B2" s="96"/>
      <c r="C2" s="96"/>
      <c r="D2" s="96"/>
      <c r="E2" s="96"/>
      <c r="F2" s="96"/>
      <c r="G2" s="96"/>
      <c r="H2" s="96"/>
      <c r="I2" s="96"/>
      <c r="J2" s="96"/>
      <c r="K2" s="96"/>
    </row>
    <row r="3" spans="1:11" ht="29.25" customHeight="1">
      <c r="A3" s="86" t="s">
        <v>161</v>
      </c>
      <c r="B3" s="86"/>
      <c r="C3" s="86"/>
      <c r="D3" s="86"/>
      <c r="E3" s="86"/>
      <c r="F3" s="86"/>
      <c r="G3" s="86"/>
      <c r="H3" s="86"/>
      <c r="I3" s="86"/>
      <c r="J3" s="86"/>
      <c r="K3" s="86"/>
    </row>
    <row r="4" spans="1:11">
      <c r="A4" s="5"/>
      <c r="B4" s="5"/>
      <c r="C4" s="5"/>
      <c r="D4" s="5"/>
      <c r="E4" s="5"/>
      <c r="F4" s="5"/>
      <c r="G4" s="5"/>
      <c r="H4" s="5"/>
      <c r="I4" s="5"/>
      <c r="J4" s="5"/>
      <c r="K4" s="5"/>
    </row>
    <row r="5" spans="1:11">
      <c r="A5" s="91" t="s">
        <v>162</v>
      </c>
      <c r="B5" s="97"/>
      <c r="C5" s="97"/>
      <c r="D5" s="97"/>
      <c r="E5" s="97"/>
      <c r="F5" s="97"/>
      <c r="G5" s="97"/>
      <c r="H5" s="97"/>
      <c r="I5" s="97"/>
      <c r="J5" s="97"/>
      <c r="K5" s="97"/>
    </row>
    <row r="6" spans="1:11">
      <c r="A6" s="98" t="s">
        <v>50</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22">
        <v>2</v>
      </c>
      <c r="C10" s="7">
        <v>3</v>
      </c>
      <c r="D10" s="7">
        <v>4</v>
      </c>
      <c r="E10" s="7">
        <v>5</v>
      </c>
      <c r="F10" s="7">
        <v>6</v>
      </c>
      <c r="G10" s="7">
        <v>7</v>
      </c>
      <c r="H10" s="7">
        <v>8</v>
      </c>
      <c r="I10" s="7">
        <v>9</v>
      </c>
      <c r="J10" s="7">
        <v>10</v>
      </c>
      <c r="K10" s="7">
        <v>11</v>
      </c>
    </row>
    <row r="11" spans="1:11" ht="51">
      <c r="A11" s="23">
        <v>1</v>
      </c>
      <c r="B11" s="11" t="s">
        <v>107</v>
      </c>
      <c r="C11" s="9"/>
      <c r="D11" s="9"/>
      <c r="E11" s="8" t="s">
        <v>11</v>
      </c>
      <c r="F11" s="12">
        <v>50</v>
      </c>
      <c r="G11" s="3"/>
      <c r="H11" s="3">
        <f t="shared" ref="H11:H18" si="0">ROUND(F11*G11,2)</f>
        <v>0</v>
      </c>
      <c r="I11" s="2">
        <v>8</v>
      </c>
      <c r="J11" s="3">
        <f t="shared" ref="J11:J17" si="1">+H11*I11%</f>
        <v>0</v>
      </c>
      <c r="K11" s="4">
        <f t="shared" ref="K11:K17" si="2">ROUND(H11+J11,2)</f>
        <v>0</v>
      </c>
    </row>
    <row r="12" spans="1:11" ht="51">
      <c r="A12" s="23">
        <v>2</v>
      </c>
      <c r="B12" s="11" t="s">
        <v>108</v>
      </c>
      <c r="C12" s="9"/>
      <c r="D12" s="9"/>
      <c r="E12" s="8" t="s">
        <v>11</v>
      </c>
      <c r="F12" s="12">
        <v>20</v>
      </c>
      <c r="G12" s="3"/>
      <c r="H12" s="3">
        <f t="shared" si="0"/>
        <v>0</v>
      </c>
      <c r="I12" s="2">
        <v>8</v>
      </c>
      <c r="J12" s="3">
        <f t="shared" si="1"/>
        <v>0</v>
      </c>
      <c r="K12" s="4">
        <f t="shared" si="2"/>
        <v>0</v>
      </c>
    </row>
    <row r="13" spans="1:11" ht="51">
      <c r="A13" s="23">
        <v>3</v>
      </c>
      <c r="B13" s="11" t="s">
        <v>109</v>
      </c>
      <c r="C13" s="9"/>
      <c r="D13" s="9"/>
      <c r="E13" s="8" t="s">
        <v>11</v>
      </c>
      <c r="F13" s="12">
        <v>600</v>
      </c>
      <c r="G13" s="3"/>
      <c r="H13" s="3">
        <f t="shared" si="0"/>
        <v>0</v>
      </c>
      <c r="I13" s="2">
        <v>8</v>
      </c>
      <c r="J13" s="3">
        <f t="shared" si="1"/>
        <v>0</v>
      </c>
      <c r="K13" s="4">
        <f t="shared" si="2"/>
        <v>0</v>
      </c>
    </row>
    <row r="14" spans="1:11" ht="63.75">
      <c r="A14" s="23">
        <v>4</v>
      </c>
      <c r="B14" s="11" t="s">
        <v>110</v>
      </c>
      <c r="C14" s="9"/>
      <c r="D14" s="9"/>
      <c r="E14" s="8" t="s">
        <v>11</v>
      </c>
      <c r="F14" s="12">
        <v>120</v>
      </c>
      <c r="G14" s="3"/>
      <c r="H14" s="3">
        <f t="shared" si="0"/>
        <v>0</v>
      </c>
      <c r="I14" s="2">
        <v>8</v>
      </c>
      <c r="J14" s="3">
        <f t="shared" si="1"/>
        <v>0</v>
      </c>
      <c r="K14" s="4">
        <f t="shared" si="2"/>
        <v>0</v>
      </c>
    </row>
    <row r="15" spans="1:11" ht="63.75">
      <c r="A15" s="23">
        <v>5</v>
      </c>
      <c r="B15" s="11" t="s">
        <v>111</v>
      </c>
      <c r="C15" s="9"/>
      <c r="D15" s="9"/>
      <c r="E15" s="8" t="s">
        <v>11</v>
      </c>
      <c r="F15" s="12">
        <v>200</v>
      </c>
      <c r="G15" s="3"/>
      <c r="H15" s="3">
        <f t="shared" si="0"/>
        <v>0</v>
      </c>
      <c r="I15" s="2">
        <v>8</v>
      </c>
      <c r="J15" s="3">
        <f t="shared" si="1"/>
        <v>0</v>
      </c>
      <c r="K15" s="4">
        <f t="shared" si="2"/>
        <v>0</v>
      </c>
    </row>
    <row r="16" spans="1:11" ht="51">
      <c r="A16" s="23">
        <v>6</v>
      </c>
      <c r="B16" s="11" t="s">
        <v>82</v>
      </c>
      <c r="C16" s="9"/>
      <c r="D16" s="9"/>
      <c r="E16" s="8" t="s">
        <v>11</v>
      </c>
      <c r="F16" s="12">
        <v>140</v>
      </c>
      <c r="G16" s="3"/>
      <c r="H16" s="3">
        <f t="shared" si="0"/>
        <v>0</v>
      </c>
      <c r="I16" s="2">
        <v>8</v>
      </c>
      <c r="J16" s="3">
        <f t="shared" si="1"/>
        <v>0</v>
      </c>
      <c r="K16" s="4">
        <f t="shared" si="2"/>
        <v>0</v>
      </c>
    </row>
    <row r="17" spans="1:11" ht="38.25">
      <c r="A17" s="23">
        <v>7</v>
      </c>
      <c r="B17" s="11" t="s">
        <v>86</v>
      </c>
      <c r="C17" s="9"/>
      <c r="D17" s="9"/>
      <c r="E17" s="8" t="s">
        <v>11</v>
      </c>
      <c r="F17" s="12">
        <v>600</v>
      </c>
      <c r="G17" s="3"/>
      <c r="H17" s="3">
        <f t="shared" si="0"/>
        <v>0</v>
      </c>
      <c r="I17" s="2">
        <v>8</v>
      </c>
      <c r="J17" s="3">
        <f t="shared" si="1"/>
        <v>0</v>
      </c>
      <c r="K17" s="4">
        <f t="shared" si="2"/>
        <v>0</v>
      </c>
    </row>
    <row r="18" spans="1:11" ht="39" thickBot="1">
      <c r="A18" s="2">
        <v>8</v>
      </c>
      <c r="B18" s="11" t="s">
        <v>102</v>
      </c>
      <c r="C18" s="9"/>
      <c r="D18" s="9"/>
      <c r="E18" s="8" t="s">
        <v>13</v>
      </c>
      <c r="F18" s="12">
        <v>25</v>
      </c>
      <c r="G18" s="3"/>
      <c r="H18" s="3">
        <f t="shared" si="0"/>
        <v>0</v>
      </c>
      <c r="I18" s="2">
        <v>8</v>
      </c>
      <c r="J18" s="3">
        <f t="shared" ref="J18" si="3">+H18*I18%</f>
        <v>0</v>
      </c>
      <c r="K18" s="4">
        <f t="shared" ref="K18" si="4">ROUND(H18+J18,2)</f>
        <v>0</v>
      </c>
    </row>
    <row r="19" spans="1:11" ht="15" thickBot="1">
      <c r="A19" s="31"/>
      <c r="B19" s="32"/>
      <c r="C19" s="33"/>
      <c r="D19" s="33"/>
      <c r="E19" s="99" t="s">
        <v>9</v>
      </c>
      <c r="F19" s="99"/>
      <c r="G19" s="100"/>
      <c r="H19" s="37">
        <f>SUM(H11:H18)</f>
        <v>0</v>
      </c>
      <c r="I19" s="38"/>
      <c r="J19" s="38"/>
      <c r="K19" s="39">
        <f>SUM(K11:K18)</f>
        <v>0</v>
      </c>
    </row>
    <row r="20" spans="1:11">
      <c r="A20" s="1"/>
      <c r="B20" s="24"/>
      <c r="C20" s="1"/>
      <c r="D20" s="1"/>
      <c r="E20" s="1"/>
      <c r="F20" s="1"/>
      <c r="G20" s="1"/>
      <c r="H20" s="1"/>
      <c r="I20" s="1"/>
      <c r="J20" s="1"/>
      <c r="K20" s="1"/>
    </row>
    <row r="21" spans="1:11">
      <c r="A21" s="1"/>
      <c r="B21" s="24"/>
      <c r="C21" s="1"/>
      <c r="D21" s="1"/>
      <c r="E21" s="1"/>
      <c r="F21" s="1"/>
      <c r="G21" s="1"/>
      <c r="H21" s="1"/>
      <c r="I21" s="1"/>
      <c r="J21" s="1"/>
      <c r="K21" s="1"/>
    </row>
  </sheetData>
  <mergeCells count="16">
    <mergeCell ref="E19:G19"/>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D65A-205F-4E74-9A0E-3DCA166FA665}">
  <dimension ref="A1:K34"/>
  <sheetViews>
    <sheetView workbookViewId="0">
      <selection activeCell="G11" sqref="G11:G3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50" customFormat="1" ht="15" customHeight="1">
      <c r="A1" s="94" t="s">
        <v>250</v>
      </c>
      <c r="B1" s="94"/>
      <c r="C1" s="94"/>
      <c r="D1" s="94"/>
      <c r="E1" s="94"/>
      <c r="F1" s="94"/>
      <c r="G1" s="94"/>
      <c r="H1" s="94"/>
      <c r="I1" s="94"/>
      <c r="J1" s="94"/>
      <c r="K1" s="94"/>
    </row>
    <row r="2" spans="1:11">
      <c r="A2" s="95" t="s">
        <v>160</v>
      </c>
      <c r="B2" s="96"/>
      <c r="C2" s="96"/>
      <c r="D2" s="96"/>
      <c r="E2" s="96"/>
      <c r="F2" s="96"/>
      <c r="G2" s="96"/>
      <c r="H2" s="96"/>
      <c r="I2" s="96"/>
      <c r="J2" s="96"/>
      <c r="K2" s="96"/>
    </row>
    <row r="3" spans="1:11" ht="30" customHeight="1">
      <c r="A3" s="86" t="s">
        <v>161</v>
      </c>
      <c r="B3" s="86"/>
      <c r="C3" s="86"/>
      <c r="D3" s="86"/>
      <c r="E3" s="86"/>
      <c r="F3" s="86"/>
      <c r="G3" s="86"/>
      <c r="H3" s="86"/>
      <c r="I3" s="86"/>
      <c r="J3" s="86"/>
      <c r="K3" s="86"/>
    </row>
    <row r="4" spans="1:11">
      <c r="A4" s="5"/>
      <c r="B4" s="5"/>
      <c r="C4" s="5"/>
      <c r="D4" s="5"/>
      <c r="E4" s="5"/>
      <c r="F4" s="5"/>
      <c r="G4" s="5"/>
      <c r="H4" s="5"/>
      <c r="I4" s="5"/>
      <c r="J4" s="5"/>
      <c r="K4" s="5"/>
    </row>
    <row r="5" spans="1:11">
      <c r="A5" s="91" t="s">
        <v>162</v>
      </c>
      <c r="B5" s="97"/>
      <c r="C5" s="97"/>
      <c r="D5" s="97"/>
      <c r="E5" s="97"/>
      <c r="F5" s="97"/>
      <c r="G5" s="97"/>
      <c r="H5" s="97"/>
      <c r="I5" s="97"/>
      <c r="J5" s="97"/>
      <c r="K5" s="97"/>
    </row>
    <row r="6" spans="1:11">
      <c r="A6" s="98" t="s">
        <v>204</v>
      </c>
      <c r="B6" s="92"/>
      <c r="C6" s="92"/>
      <c r="D6" s="92"/>
      <c r="E6" s="92"/>
      <c r="F6" s="92"/>
      <c r="G6" s="92"/>
      <c r="H6" s="92"/>
      <c r="I6" s="92"/>
      <c r="J6" s="92"/>
      <c r="K6" s="92"/>
    </row>
    <row r="7" spans="1:11">
      <c r="A7" s="1"/>
      <c r="B7" s="1"/>
      <c r="C7" s="1"/>
      <c r="D7" s="1"/>
      <c r="E7" s="1"/>
      <c r="F7" s="1"/>
      <c r="G7" s="1"/>
      <c r="H7" s="1"/>
      <c r="I7" s="1"/>
      <c r="J7" s="1"/>
      <c r="K7" s="1"/>
    </row>
    <row r="8" spans="1:11">
      <c r="A8" s="87" t="s">
        <v>0</v>
      </c>
      <c r="B8" s="87" t="s">
        <v>1</v>
      </c>
      <c r="C8" s="89" t="s">
        <v>15</v>
      </c>
      <c r="D8" s="89" t="s">
        <v>14</v>
      </c>
      <c r="E8" s="87" t="s">
        <v>2</v>
      </c>
      <c r="F8" s="87" t="s">
        <v>3</v>
      </c>
      <c r="G8" s="89" t="s">
        <v>4</v>
      </c>
      <c r="H8" s="89" t="s">
        <v>5</v>
      </c>
      <c r="I8" s="89" t="s">
        <v>6</v>
      </c>
      <c r="J8" s="90"/>
      <c r="K8" s="89" t="s">
        <v>8</v>
      </c>
    </row>
    <row r="9" spans="1:11" ht="25.5">
      <c r="A9" s="88"/>
      <c r="B9" s="88"/>
      <c r="C9" s="88"/>
      <c r="D9" s="89"/>
      <c r="E9" s="88"/>
      <c r="F9" s="88"/>
      <c r="G9" s="88"/>
      <c r="H9" s="88"/>
      <c r="I9" s="10" t="s">
        <v>10</v>
      </c>
      <c r="J9" s="10" t="s">
        <v>7</v>
      </c>
      <c r="K9" s="89"/>
    </row>
    <row r="10" spans="1:11">
      <c r="A10" s="6">
        <v>1</v>
      </c>
      <c r="B10" s="22">
        <v>2</v>
      </c>
      <c r="C10" s="7">
        <v>3</v>
      </c>
      <c r="D10" s="7">
        <v>4</v>
      </c>
      <c r="E10" s="7">
        <v>5</v>
      </c>
      <c r="F10" s="7">
        <v>6</v>
      </c>
      <c r="G10" s="7">
        <v>7</v>
      </c>
      <c r="H10" s="7">
        <v>8</v>
      </c>
      <c r="I10" s="7">
        <v>9</v>
      </c>
      <c r="J10" s="7">
        <v>10</v>
      </c>
      <c r="K10" s="7">
        <v>11</v>
      </c>
    </row>
    <row r="11" spans="1:11">
      <c r="A11" s="23">
        <v>1</v>
      </c>
      <c r="B11" s="63" t="s">
        <v>104</v>
      </c>
      <c r="C11" s="21"/>
      <c r="D11" s="9"/>
      <c r="E11" s="8" t="s">
        <v>13</v>
      </c>
      <c r="F11" s="12">
        <v>150</v>
      </c>
      <c r="G11" s="3"/>
      <c r="H11" s="3">
        <f t="shared" ref="H11:H31" si="0">ROUND(F11*G11,2)</f>
        <v>0</v>
      </c>
      <c r="I11" s="2">
        <v>8</v>
      </c>
      <c r="J11" s="3">
        <f>+H11*I11%</f>
        <v>0</v>
      </c>
      <c r="K11" s="4">
        <f>ROUND(H11+J11,2)</f>
        <v>0</v>
      </c>
    </row>
    <row r="12" spans="1:11">
      <c r="A12" s="23">
        <v>2</v>
      </c>
      <c r="B12" s="63" t="s">
        <v>158</v>
      </c>
      <c r="C12" s="21"/>
      <c r="D12" s="9"/>
      <c r="E12" s="8" t="s">
        <v>13</v>
      </c>
      <c r="F12" s="12">
        <v>150</v>
      </c>
      <c r="G12" s="3"/>
      <c r="H12" s="3">
        <f t="shared" si="0"/>
        <v>0</v>
      </c>
      <c r="I12" s="2">
        <v>8</v>
      </c>
      <c r="J12" s="3">
        <f t="shared" ref="J12:J31" si="1">+H12*I12%</f>
        <v>0</v>
      </c>
      <c r="K12" s="4">
        <f t="shared" ref="K12:K31" si="2">ROUND(H12+J12,2)</f>
        <v>0</v>
      </c>
    </row>
    <row r="13" spans="1:11">
      <c r="A13" s="23">
        <v>3</v>
      </c>
      <c r="B13" s="63" t="s">
        <v>74</v>
      </c>
      <c r="C13" s="21"/>
      <c r="D13" s="9"/>
      <c r="E13" s="8" t="s">
        <v>13</v>
      </c>
      <c r="F13" s="12">
        <v>150</v>
      </c>
      <c r="G13" s="3"/>
      <c r="H13" s="3">
        <f t="shared" si="0"/>
        <v>0</v>
      </c>
      <c r="I13" s="2">
        <v>8</v>
      </c>
      <c r="J13" s="3">
        <f t="shared" si="1"/>
        <v>0</v>
      </c>
      <c r="K13" s="4">
        <f t="shared" si="2"/>
        <v>0</v>
      </c>
    </row>
    <row r="14" spans="1:11">
      <c r="A14" s="23">
        <v>4</v>
      </c>
      <c r="B14" s="63" t="s">
        <v>75</v>
      </c>
      <c r="C14" s="21"/>
      <c r="D14" s="9"/>
      <c r="E14" s="8" t="s">
        <v>13</v>
      </c>
      <c r="F14" s="12">
        <v>300</v>
      </c>
      <c r="G14" s="3"/>
      <c r="H14" s="3">
        <f t="shared" si="0"/>
        <v>0</v>
      </c>
      <c r="I14" s="2">
        <v>8</v>
      </c>
      <c r="J14" s="3">
        <f t="shared" si="1"/>
        <v>0</v>
      </c>
      <c r="K14" s="4">
        <f t="shared" si="2"/>
        <v>0</v>
      </c>
    </row>
    <row r="15" spans="1:11">
      <c r="A15" s="23">
        <v>5</v>
      </c>
      <c r="B15" s="63" t="s">
        <v>76</v>
      </c>
      <c r="C15" s="21"/>
      <c r="D15" s="9"/>
      <c r="E15" s="8" t="s">
        <v>13</v>
      </c>
      <c r="F15" s="12">
        <v>200</v>
      </c>
      <c r="G15" s="3"/>
      <c r="H15" s="3">
        <f t="shared" si="0"/>
        <v>0</v>
      </c>
      <c r="I15" s="2">
        <v>8</v>
      </c>
      <c r="J15" s="3">
        <f t="shared" si="1"/>
        <v>0</v>
      </c>
      <c r="K15" s="4">
        <f t="shared" si="2"/>
        <v>0</v>
      </c>
    </row>
    <row r="16" spans="1:11">
      <c r="A16" s="23">
        <v>6</v>
      </c>
      <c r="B16" s="63" t="s">
        <v>77</v>
      </c>
      <c r="C16" s="21"/>
      <c r="D16" s="9"/>
      <c r="E16" s="8" t="s">
        <v>13</v>
      </c>
      <c r="F16" s="12">
        <v>150</v>
      </c>
      <c r="G16" s="3"/>
      <c r="H16" s="3">
        <f t="shared" si="0"/>
        <v>0</v>
      </c>
      <c r="I16" s="2">
        <v>8</v>
      </c>
      <c r="J16" s="3">
        <f t="shared" si="1"/>
        <v>0</v>
      </c>
      <c r="K16" s="4">
        <f t="shared" si="2"/>
        <v>0</v>
      </c>
    </row>
    <row r="17" spans="1:11">
      <c r="A17" s="23">
        <v>7</v>
      </c>
      <c r="B17" s="63" t="s">
        <v>78</v>
      </c>
      <c r="C17" s="21"/>
      <c r="D17" s="9"/>
      <c r="E17" s="8" t="s">
        <v>13</v>
      </c>
      <c r="F17" s="12">
        <v>700</v>
      </c>
      <c r="G17" s="3"/>
      <c r="H17" s="3">
        <f t="shared" si="0"/>
        <v>0</v>
      </c>
      <c r="I17" s="2">
        <v>8</v>
      </c>
      <c r="J17" s="3">
        <f t="shared" si="1"/>
        <v>0</v>
      </c>
      <c r="K17" s="4">
        <f t="shared" si="2"/>
        <v>0</v>
      </c>
    </row>
    <row r="18" spans="1:11" ht="25.5">
      <c r="A18" s="23">
        <v>8</v>
      </c>
      <c r="B18" s="64" t="s">
        <v>105</v>
      </c>
      <c r="C18" s="9"/>
      <c r="D18" s="9"/>
      <c r="E18" s="8" t="s">
        <v>13</v>
      </c>
      <c r="F18" s="12">
        <v>65</v>
      </c>
      <c r="G18" s="3"/>
      <c r="H18" s="3">
        <f t="shared" si="0"/>
        <v>0</v>
      </c>
      <c r="I18" s="2">
        <v>8</v>
      </c>
      <c r="J18" s="3">
        <f t="shared" si="1"/>
        <v>0</v>
      </c>
      <c r="K18" s="4">
        <f t="shared" si="2"/>
        <v>0</v>
      </c>
    </row>
    <row r="19" spans="1:11" ht="25.5">
      <c r="A19" s="23">
        <v>9</v>
      </c>
      <c r="B19" s="11" t="s">
        <v>106</v>
      </c>
      <c r="C19" s="9"/>
      <c r="D19" s="9"/>
      <c r="E19" s="8" t="s">
        <v>13</v>
      </c>
      <c r="F19" s="12">
        <v>65</v>
      </c>
      <c r="G19" s="3"/>
      <c r="H19" s="3">
        <f t="shared" si="0"/>
        <v>0</v>
      </c>
      <c r="I19" s="2">
        <v>8</v>
      </c>
      <c r="J19" s="3">
        <f t="shared" si="1"/>
        <v>0</v>
      </c>
      <c r="K19" s="4">
        <f t="shared" si="2"/>
        <v>0</v>
      </c>
    </row>
    <row r="20" spans="1:11">
      <c r="A20" s="23">
        <v>10</v>
      </c>
      <c r="B20" s="11" t="s">
        <v>112</v>
      </c>
      <c r="C20" s="9"/>
      <c r="D20" s="9"/>
      <c r="E20" s="8" t="s">
        <v>11</v>
      </c>
      <c r="F20" s="12">
        <v>28000</v>
      </c>
      <c r="G20" s="3"/>
      <c r="H20" s="3">
        <f t="shared" si="0"/>
        <v>0</v>
      </c>
      <c r="I20" s="2">
        <v>8</v>
      </c>
      <c r="J20" s="3">
        <f t="shared" si="1"/>
        <v>0</v>
      </c>
      <c r="K20" s="4">
        <f t="shared" si="2"/>
        <v>0</v>
      </c>
    </row>
    <row r="21" spans="1:11">
      <c r="A21" s="23">
        <v>11</v>
      </c>
      <c r="B21" s="11" t="s">
        <v>113</v>
      </c>
      <c r="C21" s="9"/>
      <c r="D21" s="9"/>
      <c r="E21" s="8" t="s">
        <v>11</v>
      </c>
      <c r="F21" s="12">
        <v>34000</v>
      </c>
      <c r="G21" s="3"/>
      <c r="H21" s="3">
        <f t="shared" si="0"/>
        <v>0</v>
      </c>
      <c r="I21" s="2">
        <v>8</v>
      </c>
      <c r="J21" s="3">
        <f t="shared" si="1"/>
        <v>0</v>
      </c>
      <c r="K21" s="4">
        <f t="shared" si="2"/>
        <v>0</v>
      </c>
    </row>
    <row r="22" spans="1:11">
      <c r="A22" s="23">
        <v>12</v>
      </c>
      <c r="B22" s="11" t="s">
        <v>114</v>
      </c>
      <c r="C22" s="9"/>
      <c r="D22" s="9"/>
      <c r="E22" s="8" t="s">
        <v>11</v>
      </c>
      <c r="F22" s="12">
        <v>40000</v>
      </c>
      <c r="G22" s="3"/>
      <c r="H22" s="3">
        <f t="shared" si="0"/>
        <v>0</v>
      </c>
      <c r="I22" s="2">
        <v>8</v>
      </c>
      <c r="J22" s="3">
        <f t="shared" si="1"/>
        <v>0</v>
      </c>
      <c r="K22" s="4">
        <f t="shared" si="2"/>
        <v>0</v>
      </c>
    </row>
    <row r="23" spans="1:11">
      <c r="A23" s="23">
        <v>13</v>
      </c>
      <c r="B23" s="11" t="s">
        <v>115</v>
      </c>
      <c r="C23" s="9"/>
      <c r="D23" s="9"/>
      <c r="E23" s="8" t="s">
        <v>11</v>
      </c>
      <c r="F23" s="12">
        <v>42000</v>
      </c>
      <c r="G23" s="3"/>
      <c r="H23" s="3">
        <f t="shared" si="0"/>
        <v>0</v>
      </c>
      <c r="I23" s="2">
        <v>8</v>
      </c>
      <c r="J23" s="3">
        <f t="shared" si="1"/>
        <v>0</v>
      </c>
      <c r="K23" s="4">
        <f t="shared" si="2"/>
        <v>0</v>
      </c>
    </row>
    <row r="24" spans="1:11" ht="25.5">
      <c r="A24" s="23">
        <v>14</v>
      </c>
      <c r="B24" s="11" t="s">
        <v>79</v>
      </c>
      <c r="C24" s="9"/>
      <c r="D24" s="9"/>
      <c r="E24" s="8" t="s">
        <v>11</v>
      </c>
      <c r="F24" s="12">
        <v>900</v>
      </c>
      <c r="G24" s="3"/>
      <c r="H24" s="3">
        <f t="shared" si="0"/>
        <v>0</v>
      </c>
      <c r="I24" s="2">
        <v>8</v>
      </c>
      <c r="J24" s="3">
        <f t="shared" si="1"/>
        <v>0</v>
      </c>
      <c r="K24" s="4">
        <f t="shared" si="2"/>
        <v>0</v>
      </c>
    </row>
    <row r="25" spans="1:11" ht="25.5">
      <c r="A25" s="23">
        <v>15</v>
      </c>
      <c r="B25" s="11" t="s">
        <v>80</v>
      </c>
      <c r="C25" s="9"/>
      <c r="D25" s="9"/>
      <c r="E25" s="8" t="s">
        <v>11</v>
      </c>
      <c r="F25" s="12">
        <v>5000</v>
      </c>
      <c r="G25" s="3"/>
      <c r="H25" s="3">
        <f t="shared" si="0"/>
        <v>0</v>
      </c>
      <c r="I25" s="2">
        <v>8</v>
      </c>
      <c r="J25" s="3">
        <f t="shared" si="1"/>
        <v>0</v>
      </c>
      <c r="K25" s="4">
        <f t="shared" si="2"/>
        <v>0</v>
      </c>
    </row>
    <row r="26" spans="1:11" ht="89.25">
      <c r="A26" s="23">
        <v>16</v>
      </c>
      <c r="B26" s="11" t="s">
        <v>81</v>
      </c>
      <c r="C26" s="9"/>
      <c r="D26" s="9"/>
      <c r="E26" s="8" t="s">
        <v>11</v>
      </c>
      <c r="F26" s="12">
        <v>6000</v>
      </c>
      <c r="G26" s="3"/>
      <c r="H26" s="3">
        <f t="shared" si="0"/>
        <v>0</v>
      </c>
      <c r="I26" s="2">
        <v>8</v>
      </c>
      <c r="J26" s="3">
        <f t="shared" si="1"/>
        <v>0</v>
      </c>
      <c r="K26" s="4">
        <f t="shared" si="2"/>
        <v>0</v>
      </c>
    </row>
    <row r="27" spans="1:11" ht="76.5">
      <c r="A27" s="23">
        <v>17</v>
      </c>
      <c r="B27" s="11" t="s">
        <v>116</v>
      </c>
      <c r="C27" s="9"/>
      <c r="D27" s="9"/>
      <c r="E27" s="8" t="s">
        <v>11</v>
      </c>
      <c r="F27" s="12">
        <v>4000</v>
      </c>
      <c r="G27" s="3"/>
      <c r="H27" s="3">
        <f t="shared" si="0"/>
        <v>0</v>
      </c>
      <c r="I27" s="2">
        <v>8</v>
      </c>
      <c r="J27" s="3">
        <f t="shared" si="1"/>
        <v>0</v>
      </c>
      <c r="K27" s="4">
        <f t="shared" si="2"/>
        <v>0</v>
      </c>
    </row>
    <row r="28" spans="1:11" ht="102">
      <c r="A28" s="23">
        <v>18</v>
      </c>
      <c r="B28" s="11" t="s">
        <v>117</v>
      </c>
      <c r="C28" s="9"/>
      <c r="D28" s="9"/>
      <c r="E28" s="8" t="s">
        <v>11</v>
      </c>
      <c r="F28" s="12">
        <v>8600</v>
      </c>
      <c r="G28" s="3"/>
      <c r="H28" s="3">
        <f t="shared" si="0"/>
        <v>0</v>
      </c>
      <c r="I28" s="2">
        <v>8</v>
      </c>
      <c r="J28" s="3">
        <f t="shared" si="1"/>
        <v>0</v>
      </c>
      <c r="K28" s="4">
        <f t="shared" si="2"/>
        <v>0</v>
      </c>
    </row>
    <row r="29" spans="1:11" ht="25.5">
      <c r="A29" s="23">
        <v>19</v>
      </c>
      <c r="B29" s="11" t="s">
        <v>84</v>
      </c>
      <c r="C29" s="9"/>
      <c r="D29" s="9"/>
      <c r="E29" s="8" t="s">
        <v>11</v>
      </c>
      <c r="F29" s="12">
        <v>3000</v>
      </c>
      <c r="G29" s="3"/>
      <c r="H29" s="3">
        <f t="shared" si="0"/>
        <v>0</v>
      </c>
      <c r="I29" s="2">
        <v>8</v>
      </c>
      <c r="J29" s="3">
        <f t="shared" si="1"/>
        <v>0</v>
      </c>
      <c r="K29" s="4">
        <f t="shared" si="2"/>
        <v>0</v>
      </c>
    </row>
    <row r="30" spans="1:11" ht="25.5">
      <c r="A30" s="23">
        <v>20</v>
      </c>
      <c r="B30" s="11" t="s">
        <v>85</v>
      </c>
      <c r="C30" s="9"/>
      <c r="D30" s="9"/>
      <c r="E30" s="8" t="s">
        <v>11</v>
      </c>
      <c r="F30" s="12">
        <v>3000</v>
      </c>
      <c r="G30" s="3"/>
      <c r="H30" s="3">
        <f t="shared" si="0"/>
        <v>0</v>
      </c>
      <c r="I30" s="2">
        <v>8</v>
      </c>
      <c r="J30" s="3">
        <f t="shared" si="1"/>
        <v>0</v>
      </c>
      <c r="K30" s="4">
        <f t="shared" si="2"/>
        <v>0</v>
      </c>
    </row>
    <row r="31" spans="1:11" ht="90" thickBot="1">
      <c r="A31" s="23">
        <v>21</v>
      </c>
      <c r="B31" s="11" t="s">
        <v>88</v>
      </c>
      <c r="C31" s="9"/>
      <c r="D31" s="9"/>
      <c r="E31" s="8" t="s">
        <v>11</v>
      </c>
      <c r="F31" s="12">
        <v>10000</v>
      </c>
      <c r="G31" s="3"/>
      <c r="H31" s="3">
        <f t="shared" si="0"/>
        <v>0</v>
      </c>
      <c r="I31" s="2">
        <v>8</v>
      </c>
      <c r="J31" s="3">
        <f t="shared" si="1"/>
        <v>0</v>
      </c>
      <c r="K31" s="4">
        <f t="shared" si="2"/>
        <v>0</v>
      </c>
    </row>
    <row r="32" spans="1:11" ht="15" thickBot="1">
      <c r="A32" s="31"/>
      <c r="B32" s="32"/>
      <c r="C32" s="33"/>
      <c r="D32" s="33"/>
      <c r="E32" s="99" t="s">
        <v>9</v>
      </c>
      <c r="F32" s="99"/>
      <c r="G32" s="100"/>
      <c r="H32" s="37">
        <f>SUM(H11:H31)</f>
        <v>0</v>
      </c>
      <c r="I32" s="38"/>
      <c r="J32" s="38"/>
      <c r="K32" s="39">
        <f>SUM(K11:K31)</f>
        <v>0</v>
      </c>
    </row>
    <row r="33" spans="1:11">
      <c r="A33" s="1"/>
      <c r="B33" s="24"/>
      <c r="C33" s="1"/>
      <c r="D33" s="1"/>
      <c r="E33" s="1"/>
      <c r="F33" s="1"/>
      <c r="G33" s="1"/>
      <c r="H33" s="1"/>
      <c r="I33" s="1"/>
      <c r="J33" s="1"/>
      <c r="K33" s="1"/>
    </row>
    <row r="34" spans="1:11" ht="344.25">
      <c r="A34" s="1"/>
      <c r="B34" s="24" t="s">
        <v>226</v>
      </c>
      <c r="C34" s="1"/>
      <c r="D34" s="1"/>
      <c r="E34" s="1"/>
      <c r="F34" s="1"/>
      <c r="G34" s="1"/>
      <c r="H34" s="1"/>
      <c r="I34" s="1"/>
      <c r="J34" s="1"/>
      <c r="K34" s="1"/>
    </row>
  </sheetData>
  <mergeCells count="16">
    <mergeCell ref="E32:G32"/>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30</vt:i4>
      </vt:variant>
      <vt:variant>
        <vt:lpstr>Nazwane zakresy</vt:lpstr>
      </vt:variant>
      <vt:variant>
        <vt:i4>1</vt:i4>
      </vt:variant>
    </vt:vector>
  </HeadingPairs>
  <TitlesOfParts>
    <vt:vector size="31"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Arkusz1</vt:lpstr>
      <vt:lpstr>'Pakiet 17'!Obszar_wydruku</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Sandra Sarnecka</cp:lastModifiedBy>
  <cp:lastPrinted>2022-10-05T04:48:34Z</cp:lastPrinted>
  <dcterms:created xsi:type="dcterms:W3CDTF">2010-06-08T05:48:52Z</dcterms:created>
  <dcterms:modified xsi:type="dcterms:W3CDTF">2022-10-11T08:02:47Z</dcterms:modified>
</cp:coreProperties>
</file>